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166652d08c2686/MAI Marketing/Jan 22 NL/"/>
    </mc:Choice>
  </mc:AlternateContent>
  <xr:revisionPtr revIDLastSave="0" documentId="8_{504F1666-2B77-4E50-BB80-DAA1DDD3995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Web Display" sheetId="2" r:id="rId1"/>
    <sheet name="Raw Data Displa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1" i="3" l="1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<sst xmlns="http://schemas.openxmlformats.org/spreadsheetml/2006/main" count="7714" uniqueCount="634">
  <si>
    <t>Part Number</t>
  </si>
  <si>
    <t>Channels</t>
  </si>
  <si>
    <t>Resolution</t>
  </si>
  <si>
    <t>Sample Rate (max)</t>
  </si>
  <si>
    <t>ADC SNR in dBFS (typ)</t>
  </si>
  <si>
    <t>INL in LSB (typ)</t>
  </si>
  <si>
    <t>Device Architecture</t>
  </si>
  <si>
    <t>Input Type</t>
  </si>
  <si>
    <t>Data Output Interface</t>
  </si>
  <si>
    <t>Power (typ)</t>
  </si>
  <si>
    <t>Package</t>
  </si>
  <si>
    <t/>
  </si>
  <si>
    <t>bits</t>
  </si>
  <si>
    <t>SPS</t>
  </si>
  <si>
    <t>dBFS</t>
  </si>
  <si>
    <t>LSBs</t>
  </si>
  <si>
    <t>W</t>
  </si>
  <si>
    <t>2M</t>
  </si>
  <si>
    <t>SAR</t>
  </si>
  <si>
    <t>Differential, Pseudo-Differential, Single-Ended</t>
  </si>
  <si>
    <t>Serial SPI</t>
  </si>
  <si>
    <t>30m</t>
  </si>
  <si>
    <t>64-Ball CSP-BGA (7 mm x 7 mm x 1.72 mm)</t>
  </si>
  <si>
    <t>15M</t>
  </si>
  <si>
    <t>Differential, Single-Ended</t>
  </si>
  <si>
    <t>LVDS</t>
  </si>
  <si>
    <t>143m</t>
  </si>
  <si>
    <t>100-Ball CSP-BGA (9mm x 9mm x 2.268mm)</t>
  </si>
  <si>
    <t>1.496M</t>
  </si>
  <si>
    <t>Simultaneous Sigma Delta</t>
  </si>
  <si>
    <t>Differential</t>
  </si>
  <si>
    <t>125m</t>
  </si>
  <si>
    <t>56-Lead LFCSP (8mm x 8mm w/ EP)</t>
  </si>
  <si>
    <t>51.6m</t>
  </si>
  <si>
    <t>49-Ball CSPBGA (7mm x 7mm)</t>
  </si>
  <si>
    <t>4M</t>
  </si>
  <si>
    <t>83m</t>
  </si>
  <si>
    <t>24-Lead LFCSP (4mm x 4mm x 0.55mm)</t>
  </si>
  <si>
    <t>1.024M</t>
  </si>
  <si>
    <t>Sigma-Delta</t>
  </si>
  <si>
    <t>223m</t>
  </si>
  <si>
    <t>CHIP SCALE BGA</t>
  </si>
  <si>
    <t>500k</t>
  </si>
  <si>
    <t>Pseudo-Differential</t>
  </si>
  <si>
    <t>4m</t>
  </si>
  <si>
    <t>32-Lead LFCSP (5mm x 5mm w/ EP)</t>
  </si>
  <si>
    <t>1M</t>
  </si>
  <si>
    <t>Parallel, Serial SPI</t>
  </si>
  <si>
    <t>47m</t>
  </si>
  <si>
    <t>64-Lead LQFP (10mm x 10mm)</t>
  </si>
  <si>
    <t>29.4m</t>
  </si>
  <si>
    <t>16-Lead LFCSP (3mm x 3mm x 0.75mm w/ EP)</t>
  </si>
  <si>
    <t>18.7m</t>
  </si>
  <si>
    <t>29m</t>
  </si>
  <si>
    <t>245m</t>
  </si>
  <si>
    <t>57.4m</t>
  </si>
  <si>
    <t>21M</t>
  </si>
  <si>
    <t>Sigma-Delta Modulator</t>
  </si>
  <si>
    <t>Isolated Serial</t>
  </si>
  <si>
    <t>130m</t>
  </si>
  <si>
    <t>8-Lead SOIC (Increased Creepage),16-Lead SOIC Wide</t>
  </si>
  <si>
    <t>31.25k</t>
  </si>
  <si>
    <t>19.5m</t>
  </si>
  <si>
    <t>40-Lead LFCSP (6mm x 6mm w/ EP)</t>
  </si>
  <si>
    <t>125k</t>
  </si>
  <si>
    <t>52m</t>
  </si>
  <si>
    <t>87m</t>
  </si>
  <si>
    <t>84m</t>
  </si>
  <si>
    <t>47.6m</t>
  </si>
  <si>
    <t>1.5M</t>
  </si>
  <si>
    <t>504m</t>
  </si>
  <si>
    <t>8.3m</t>
  </si>
  <si>
    <t>10-Lead LFCSP (3mm x 3mm),10-Lead MSOP</t>
  </si>
  <si>
    <t>4.5m</t>
  </si>
  <si>
    <t>8m</t>
  </si>
  <si>
    <t>100k</t>
  </si>
  <si>
    <t>Single-Ended</t>
  </si>
  <si>
    <t>Isolated SPI</t>
  </si>
  <si>
    <t>14.19m</t>
  </si>
  <si>
    <t>20-Lead LSA (5mm x 8mm x 1.07mm)</t>
  </si>
  <si>
    <t>81m</t>
  </si>
  <si>
    <t>80m</t>
  </si>
  <si>
    <t>4.8k</t>
  </si>
  <si>
    <t>64-Lead LFCSP (9mm x 9mm w/ EP)</t>
  </si>
  <si>
    <t>800k</t>
  </si>
  <si>
    <t>40m</t>
  </si>
  <si>
    <t>CHIPS OR DIE,64-Lead LQFP (10mm x 10mm)</t>
  </si>
  <si>
    <t>46m</t>
  </si>
  <si>
    <t>200m</t>
  </si>
  <si>
    <t>26.4m</t>
  </si>
  <si>
    <t>28-Lead LFCSP (4mm x 5mm x 0.75mm w/ EP)</t>
  </si>
  <si>
    <t>14m</t>
  </si>
  <si>
    <t>7m</t>
  </si>
  <si>
    <t>3.5m</t>
  </si>
  <si>
    <t>10-Lead LFCSP (3mm x 3mm)</t>
  </si>
  <si>
    <t>550k</t>
  </si>
  <si>
    <t>Serial LVDS, Serial SPI</t>
  </si>
  <si>
    <t>162m</t>
  </si>
  <si>
    <t>48-Lead LQFP (7mm x 7mm)</t>
  </si>
  <si>
    <t>2m</t>
  </si>
  <si>
    <t>350k</t>
  </si>
  <si>
    <t>175m</t>
  </si>
  <si>
    <t>174m</t>
  </si>
  <si>
    <t>1.8M</t>
  </si>
  <si>
    <t>15m</t>
  </si>
  <si>
    <t>Parallel</t>
  </si>
  <si>
    <t>230m</t>
  </si>
  <si>
    <t>80-Lead LQFP (14mm x 14mm)</t>
  </si>
  <si>
    <t>128k</t>
  </si>
  <si>
    <t>133m</t>
  </si>
  <si>
    <t>102m</t>
  </si>
  <si>
    <t>52-Lead QFN (7mm x 8mm x 0.75mm w/ EP)</t>
  </si>
  <si>
    <t>5M</t>
  </si>
  <si>
    <t>268m</t>
  </si>
  <si>
    <t>1000k</t>
  </si>
  <si>
    <t>Pseudo-Differential, Single-Ended</t>
  </si>
  <si>
    <t>21m</t>
  </si>
  <si>
    <t>24-Lead LGA (5mm x 4mm x 1.65mm)</t>
  </si>
  <si>
    <t>16.5m</t>
  </si>
  <si>
    <t>200k</t>
  </si>
  <si>
    <t>219m</t>
  </si>
  <si>
    <t>SAR with Digital Filter</t>
  </si>
  <si>
    <t>24m</t>
  </si>
  <si>
    <t>24-Lead DFN (7mm x 4mm w/ EP)</t>
  </si>
  <si>
    <t>16m</t>
  </si>
  <si>
    <t>187m</t>
  </si>
  <si>
    <t>CHIPS OR DIE,10-Lead LFCSP (3mm x 3mm),10-Lead MSOP</t>
  </si>
  <si>
    <t>300k</t>
  </si>
  <si>
    <t>71m</t>
  </si>
  <si>
    <t>25m</t>
  </si>
  <si>
    <t>16-Lead MSOP w/ EP</t>
  </si>
  <si>
    <t>Differential, Pseudo-Differential</t>
  </si>
  <si>
    <t>400k</t>
  </si>
  <si>
    <t>32-Lead QFN (5mm x 5mm x 0.75mm w/ EP)</t>
  </si>
  <si>
    <t>16-Lead MSOP</t>
  </si>
  <si>
    <t>256k</t>
  </si>
  <si>
    <t>75m</t>
  </si>
  <si>
    <t>235m</t>
  </si>
  <si>
    <t>32k</t>
  </si>
  <si>
    <t>117m</t>
  </si>
  <si>
    <t>16k</t>
  </si>
  <si>
    <t>86m</t>
  </si>
  <si>
    <t>182m</t>
  </si>
  <si>
    <t>48-Lead QFN (7mm x 7mm x 0.75mm w/ EP)</t>
  </si>
  <si>
    <t>Serial LVDS</t>
  </si>
  <si>
    <t>78m</t>
  </si>
  <si>
    <t>10M</t>
  </si>
  <si>
    <t>97m</t>
  </si>
  <si>
    <t>412m</t>
  </si>
  <si>
    <t>666k</t>
  </si>
  <si>
    <t>74m</t>
  </si>
  <si>
    <t>16-Lead MSOP,16-Lead DFN (4mm x 3mm w/ EP)</t>
  </si>
  <si>
    <t>1.6M</t>
  </si>
  <si>
    <t>55m</t>
  </si>
  <si>
    <t>140m</t>
  </si>
  <si>
    <t>28m</t>
  </si>
  <si>
    <t>22.22k</t>
  </si>
  <si>
    <t>Serial I2C</t>
  </si>
  <si>
    <t>170µ</t>
  </si>
  <si>
    <t>20-Lead LFCSP (4mm x 4mm w/ EP),20-Lead TSSOP</t>
  </si>
  <si>
    <t>19.2k</t>
  </si>
  <si>
    <t>842µ</t>
  </si>
  <si>
    <t>32-Lead LFCSP (5mm x 5mm x 0.75mm w/ EP),32-Lead LFCSP (5mm x 5mm x 0.95mm w/ EP),24-Lead TSSOP</t>
  </si>
  <si>
    <t>11m</t>
  </si>
  <si>
    <t>32-Lead LFCSP (5mm x 5mm x 0.75mm w/ EP)</t>
  </si>
  <si>
    <t>27m</t>
  </si>
  <si>
    <t>840µ</t>
  </si>
  <si>
    <t>32-Lead LFCSP (5mm x 5mm x 0.75mm w/ EP),32-Lead LFCSP (5mm x 5mm x 0.95mm w/ EP)</t>
  </si>
  <si>
    <t>10k</t>
  </si>
  <si>
    <t>24-Lead TSSOP</t>
  </si>
  <si>
    <t>145m</t>
  </si>
  <si>
    <t>8-Lead SOIC (Increased Creepage)</t>
  </si>
  <si>
    <t>3.7m</t>
  </si>
  <si>
    <t>1.2M</t>
  </si>
  <si>
    <t>400m</t>
  </si>
  <si>
    <t>48-Lead LFCSP (7mm x 7mm w/ EP)</t>
  </si>
  <si>
    <t>20M</t>
  </si>
  <si>
    <t>Isolated Serial LVDS</t>
  </si>
  <si>
    <t>208m</t>
  </si>
  <si>
    <t>16-Lead SOIC (Increased Creepage)</t>
  </si>
  <si>
    <t>600k</t>
  </si>
  <si>
    <t>4.68m</t>
  </si>
  <si>
    <t>10-Lead FlatPack,10-Lead MSOP,CHIPS OR DIE</t>
  </si>
  <si>
    <t>250k</t>
  </si>
  <si>
    <t>42.5m</t>
  </si>
  <si>
    <t>12m</t>
  </si>
  <si>
    <t>20-Lead QSOP</t>
  </si>
  <si>
    <t>37m</t>
  </si>
  <si>
    <t>28-Lead QFN (4mm x 5mm x 0.75mm w/ EP)</t>
  </si>
  <si>
    <t>36m</t>
  </si>
  <si>
    <t>50m</t>
  </si>
  <si>
    <t>16-Lead SOIC (Increased Creepage),8-Lead SOIC (Increased Creepage)</t>
  </si>
  <si>
    <t>57m</t>
  </si>
  <si>
    <t>72.5m</t>
  </si>
  <si>
    <t>2.8m</t>
  </si>
  <si>
    <t>16-Lead LFCSP (4mm x 4mm),16-Lead TSSOP</t>
  </si>
  <si>
    <t>24-Lead LFCSP (4mm x 4mm w/ EP),24-Lead TSSOP</t>
  </si>
  <si>
    <t>700µ</t>
  </si>
  <si>
    <t>8k</t>
  </si>
  <si>
    <t>41.25m</t>
  </si>
  <si>
    <t>20-Lead SOIC (Increased Creepage)</t>
  </si>
  <si>
    <t>17m</t>
  </si>
  <si>
    <t>8-Lead SOT-23</t>
  </si>
  <si>
    <t>27.5m</t>
  </si>
  <si>
    <t>35m</t>
  </si>
  <si>
    <t>39m</t>
  </si>
  <si>
    <t>2.5M</t>
  </si>
  <si>
    <t>18m</t>
  </si>
  <si>
    <t>5.25m</t>
  </si>
  <si>
    <t>10.5m</t>
  </si>
  <si>
    <t>360m</t>
  </si>
  <si>
    <t>4.5M</t>
  </si>
  <si>
    <t>31m</t>
  </si>
  <si>
    <t>32m</t>
  </si>
  <si>
    <t>105m</t>
  </si>
  <si>
    <t>2.4m</t>
  </si>
  <si>
    <t>8-Lead LFCSP (2mm x 2mm w/ EP)</t>
  </si>
  <si>
    <t>330m</t>
  </si>
  <si>
    <t>40-Lead LFCSP (6mm x 6mm w/ EP),48-Lead LQFP (7mm x 7mm)</t>
  </si>
  <si>
    <t>2.3m</t>
  </si>
  <si>
    <t>10-Lead LFCSP (2mm x 3mm w/ EP),10-Lead MSOP</t>
  </si>
  <si>
    <t>162.5m</t>
  </si>
  <si>
    <t>48-Lead QFN (7mm x 7mm x 0.75mm w/ EP),48-Lead LQFP (7mm x 7mm)</t>
  </si>
  <si>
    <t>3.4m</t>
  </si>
  <si>
    <t>6.8m</t>
  </si>
  <si>
    <t>13.5m</t>
  </si>
  <si>
    <t>19m</t>
  </si>
  <si>
    <t>100m</t>
  </si>
  <si>
    <t>12.6m</t>
  </si>
  <si>
    <t>20-Lead LFCSP (4mm x 4mm w/ EP)</t>
  </si>
  <si>
    <t>17.4m</t>
  </si>
  <si>
    <t>90m</t>
  </si>
  <si>
    <t>3.25m</t>
  </si>
  <si>
    <t>13m</t>
  </si>
  <si>
    <t>160M</t>
  </si>
  <si>
    <t>473m</t>
  </si>
  <si>
    <t>578m</t>
  </si>
  <si>
    <t>688m</t>
  </si>
  <si>
    <t>636m</t>
  </si>
  <si>
    <t>95m</t>
  </si>
  <si>
    <t>110m</t>
  </si>
  <si>
    <t>330µ</t>
  </si>
  <si>
    <t>7.5m</t>
  </si>
  <si>
    <t>150m</t>
  </si>
  <si>
    <t>12-Lead MSOP,12-Lead DFN (3mm x 3mm w/ EP)</t>
  </si>
  <si>
    <t>32-Lead LFCSP (5mm x 5mm x 0.75mm w/ EP),28-Lead TSSOP (4.4mm x 9.7mm)</t>
  </si>
  <si>
    <t>6.5m</t>
  </si>
  <si>
    <t>22.5m</t>
  </si>
  <si>
    <t>4.2M</t>
  </si>
  <si>
    <t>18-Lead LFCSP (5mm x 4mm x 0.75mm w/ EP),16-Lead TSSOP</t>
  </si>
  <si>
    <t>115m</t>
  </si>
  <si>
    <t>14-Lead SOIC,16-Lead TSSOP</t>
  </si>
  <si>
    <t>2.1m</t>
  </si>
  <si>
    <t>6M</t>
  </si>
  <si>
    <t>36.8m</t>
  </si>
  <si>
    <t>3M</t>
  </si>
  <si>
    <t>26m</t>
  </si>
  <si>
    <t>16-Lead TSSOP</t>
  </si>
  <si>
    <t>20-Ball WLCSP (2.39mm x 2.39mm),20-Lead LFCSP (4mm x 4mm w/ EP)</t>
  </si>
  <si>
    <t>48-Lead LFCSP (7mm x 7mm x 0.85mm w/ EP),48-Lead LQFP (7mm x 7mm)</t>
  </si>
  <si>
    <t>93.5m</t>
  </si>
  <si>
    <t>16-Lead SOIC Wide</t>
  </si>
  <si>
    <t>12.5m</t>
  </si>
  <si>
    <t>CHIPS OR DIE,20-Ball WLCSP (2.39mm x 2.39mm),20-Lead LFCSP (4mm x 4mm w/ EP)</t>
  </si>
  <si>
    <t>10.8m</t>
  </si>
  <si>
    <t>14k</t>
  </si>
  <si>
    <t>1.5m</t>
  </si>
  <si>
    <t>12-Lead MSOP,12-Lead DFN (4mm x 3mm w/ EP)</t>
  </si>
  <si>
    <t>48-Lead LFCSP (7mm x 7mm w/ EP),48-Lead LQFP (7mm x 7mm)</t>
  </si>
  <si>
    <t>65m</t>
  </si>
  <si>
    <t>6-Lead TSOT-23,8-Lead SOT-23</t>
  </si>
  <si>
    <t>2.25m</t>
  </si>
  <si>
    <t>3.3m</t>
  </si>
  <si>
    <t>6m</t>
  </si>
  <si>
    <t>7.8m</t>
  </si>
  <si>
    <t>8-Lead SOT-23,8-Lead DFN (3mm x 2mm w/ EP)</t>
  </si>
  <si>
    <t>140k</t>
  </si>
  <si>
    <t>4.4m</t>
  </si>
  <si>
    <t>4.7m</t>
  </si>
  <si>
    <t>1.33M</t>
  </si>
  <si>
    <t>88.8m</t>
  </si>
  <si>
    <t>54.5m</t>
  </si>
  <si>
    <t>88.7m</t>
  </si>
  <si>
    <t>312k</t>
  </si>
  <si>
    <t>371m</t>
  </si>
  <si>
    <t>28-Lead TSSOP (4.4mm x 9.7mm)</t>
  </si>
  <si>
    <t>156k</t>
  </si>
  <si>
    <t>16-Lead TSSOP,CHIPS OR DIE</t>
  </si>
  <si>
    <t>17.5m</t>
  </si>
  <si>
    <t>24-Lead QFN (4mm x 4mm x 0.75mm w/ EP)</t>
  </si>
  <si>
    <t>1.05m</t>
  </si>
  <si>
    <t>6-Lead DFN (2mm x 2mm w/ EP)</t>
  </si>
  <si>
    <t>2.5m</t>
  </si>
  <si>
    <t>28-Lead SSOP</t>
  </si>
  <si>
    <t>800µ</t>
  </si>
  <si>
    <t>14-Lead DFN (4mm x 3mm w/ EP)</t>
  </si>
  <si>
    <t>480µ</t>
  </si>
  <si>
    <t>94m</t>
  </si>
  <si>
    <t>670k</t>
  </si>
  <si>
    <t>195m</t>
  </si>
  <si>
    <t>10-Lead MSOP</t>
  </si>
  <si>
    <t>10-Lead DFN (3mm x 3mm w/ EP)</t>
  </si>
  <si>
    <t>20-Lead TSSOP,24-Lead QFN (4mm x 4mm x 0.75mm w/ EP)</t>
  </si>
  <si>
    <t>3.5M</t>
  </si>
  <si>
    <t>10-Lead MSOP w/ EP</t>
  </si>
  <si>
    <t>1.2m</t>
  </si>
  <si>
    <t>750k</t>
  </si>
  <si>
    <t>205m</t>
  </si>
  <si>
    <t>38-Lead QFN (5mm x 7mm w/ EP)</t>
  </si>
  <si>
    <t>70m</t>
  </si>
  <si>
    <t>10.6m</t>
  </si>
  <si>
    <t>1.6m</t>
  </si>
  <si>
    <t>Flash</t>
  </si>
  <si>
    <t>28-Lead TSSOP (4.4mm x 9.7mm),28-Lead SOIC (Wide)</t>
  </si>
  <si>
    <t>73.2m</t>
  </si>
  <si>
    <t>1.25M</t>
  </si>
  <si>
    <t>14-Lead TSSOP</t>
  </si>
  <si>
    <t>20-Lead TSSOP</t>
  </si>
  <si>
    <t>82m</t>
  </si>
  <si>
    <t>Pipeline</t>
  </si>
  <si>
    <t>11.4m</t>
  </si>
  <si>
    <t>8-Lead MSOP,8-Lead TSOT</t>
  </si>
  <si>
    <t>625k</t>
  </si>
  <si>
    <t>958m</t>
  </si>
  <si>
    <t>64-Lead TQFP (10mm x 10mm w/ EP)</t>
  </si>
  <si>
    <t>I²S</t>
  </si>
  <si>
    <t>956m</t>
  </si>
  <si>
    <t>36-Lead SSOP</t>
  </si>
  <si>
    <t>19.8m</t>
  </si>
  <si>
    <t>8-Lead MSOP,6-Lead TSOT</t>
  </si>
  <si>
    <t>32-Lead LFCSP (5mm x 5mm),32-Lead TQFP (7mm x 7mm x 1mm)</t>
  </si>
  <si>
    <t>33.6m</t>
  </si>
  <si>
    <t>21.5m</t>
  </si>
  <si>
    <t>10-Lead MSOP,10-Lead DFN (3mm x 3mm w/ EP)</t>
  </si>
  <si>
    <t>79k</t>
  </si>
  <si>
    <t>7.7m</t>
  </si>
  <si>
    <t>8-Lead LFCSP (3mm x 3mm w/ EP),8-Lead MSOP</t>
  </si>
  <si>
    <t>8-Lead MSOP</t>
  </si>
  <si>
    <t>32-Lead LFCSP (5mm x 5mm w/ EP),32-Lead TQFP (7mm x 7mm x 1mm)</t>
  </si>
  <si>
    <t>188k</t>
  </si>
  <si>
    <t>60m</t>
  </si>
  <si>
    <t>10m</t>
  </si>
  <si>
    <t>6-Lead SOT-23,8-Lead MSOP</t>
  </si>
  <si>
    <t>20m</t>
  </si>
  <si>
    <t>2.8M</t>
  </si>
  <si>
    <t>16-Lead SSOP (Narrow 0.15 Inch)</t>
  </si>
  <si>
    <t>1m</t>
  </si>
  <si>
    <t>28-Lead SSOP (Narrow 0.15 Inch)</t>
  </si>
  <si>
    <t>3m</t>
  </si>
  <si>
    <t>175k</t>
  </si>
  <si>
    <t>120m</t>
  </si>
  <si>
    <t>64-Lead QFN (9mm x 9mm x 0.75mm w/ EP)</t>
  </si>
  <si>
    <t>9m</t>
  </si>
  <si>
    <t>8-Lead SOT-23,8-Lead MSOP</t>
  </si>
  <si>
    <t>9.3m</t>
  </si>
  <si>
    <t>9.25m</t>
  </si>
  <si>
    <t>555k</t>
  </si>
  <si>
    <t>7.25m</t>
  </si>
  <si>
    <t>38m</t>
  </si>
  <si>
    <t>128m</t>
  </si>
  <si>
    <t>126m</t>
  </si>
  <si>
    <t>570k</t>
  </si>
  <si>
    <t>76m</t>
  </si>
  <si>
    <t>226µ</t>
  </si>
  <si>
    <t>900µ</t>
  </si>
  <si>
    <t>6-Lead SOT-23,8-Lead MSOP,CHIPS OR DIE</t>
  </si>
  <si>
    <t>630µ</t>
  </si>
  <si>
    <t>320k</t>
  </si>
  <si>
    <t>570µ</t>
  </si>
  <si>
    <t>15.1k</t>
  </si>
  <si>
    <t>220m</t>
  </si>
  <si>
    <t>24-Lead SSOP</t>
  </si>
  <si>
    <t>135m</t>
  </si>
  <si>
    <t>15.4k</t>
  </si>
  <si>
    <t>6-Lead SC70,8-Lead MSOP</t>
  </si>
  <si>
    <t>150k</t>
  </si>
  <si>
    <t>1.22m</t>
  </si>
  <si>
    <t>8-Lead SOIC (Narrow 0.15 Inch),8-Lead MSOP</t>
  </si>
  <si>
    <t>20-Lead SOIC (Wide 0.3 Inch),28-Lead SSOP</t>
  </si>
  <si>
    <t>4.25m</t>
  </si>
  <si>
    <t>8-Lead SOIC (Narrow 0.15 Inch),10-Lead MSOP,CHIPS OR DIE</t>
  </si>
  <si>
    <t>4k</t>
  </si>
  <si>
    <t>1.3m</t>
  </si>
  <si>
    <t>8-Lead SOIC,8-Lead MSOP</t>
  </si>
  <si>
    <t>2.2m</t>
  </si>
  <si>
    <t>450k</t>
  </si>
  <si>
    <t>210k</t>
  </si>
  <si>
    <t>12.5k</t>
  </si>
  <si>
    <t>1.25m</t>
  </si>
  <si>
    <t>8-Lead PDIP (Narrow 0.3 Inch),8-Lead SOIC (Narrow 0.15 Inch)</t>
  </si>
  <si>
    <t>50k</t>
  </si>
  <si>
    <t>20-Lead PDIP (Narrow 0.3 Inch),20-Lead SOIC (Wide 0.3 Inch)</t>
  </si>
  <si>
    <t>28-Lead SOIC (Wide 0.3 Inch),28-Lead SSOP</t>
  </si>
  <si>
    <t>16.8k</t>
  </si>
  <si>
    <t>16-Lead SOIC (Narrow 0.15 Inch)</t>
  </si>
  <si>
    <t>10.5k</t>
  </si>
  <si>
    <t>333k</t>
  </si>
  <si>
    <t>270m</t>
  </si>
  <si>
    <t>48-Lead TSSOP</t>
  </si>
  <si>
    <t>32-Lead LFCSP (5mm x 5mm w/ EP),LFCSP SIDESOLDERABLE,28-Lead TSSOP (4.4mm x 9.7mm)</t>
  </si>
  <si>
    <t>48-Lead LQFP (7mm x 7mm),LQFP 1.4 MM</t>
  </si>
  <si>
    <t>8-Lead SOIC (Narrow 0.15 Inch),10-Lead MSOP</t>
  </si>
  <si>
    <t>67m</t>
  </si>
  <si>
    <t>8.8m</t>
  </si>
  <si>
    <t>8.5m</t>
  </si>
  <si>
    <t>112m</t>
  </si>
  <si>
    <t>1.365k</t>
  </si>
  <si>
    <t>8.75m</t>
  </si>
  <si>
    <t>93m</t>
  </si>
  <si>
    <t>48-Lead TSSOP,48-Lead SSOP</t>
  </si>
  <si>
    <t>16-Lead SSOP (Narrow 0.15 Inch),CHIPS OR DIE</t>
  </si>
  <si>
    <t>24-Lead TSSOP,24-Lead SOIC (Wide)</t>
  </si>
  <si>
    <t>96m</t>
  </si>
  <si>
    <t>28-Lead PLCC</t>
  </si>
  <si>
    <t>44-Lead MQFP (13.2mm x 10mm)</t>
  </si>
  <si>
    <t>64k</t>
  </si>
  <si>
    <t>28-Lead SOIC (Wide)</t>
  </si>
  <si>
    <t>220k</t>
  </si>
  <si>
    <t>8-Lead SOIC</t>
  </si>
  <si>
    <t>28-Lead SSOP,28-Lead SOIC (Wide)</t>
  </si>
  <si>
    <t>6-Lead SOT-23</t>
  </si>
  <si>
    <t>300m</t>
  </si>
  <si>
    <t>8-Lead SOIC (Narrow 0.15 Inch)</t>
  </si>
  <si>
    <t>250m</t>
  </si>
  <si>
    <t>28-Lead SSOP (Narrow 0.15 Inch),CHIPS OR DIE</t>
  </si>
  <si>
    <t>28-Lead SOIC (Wide),44-Lead TQFP (10mm x 10mm)</t>
  </si>
  <si>
    <t>1.75M</t>
  </si>
  <si>
    <t>3.75m</t>
  </si>
  <si>
    <t>20-Lead TSSOP,20-Lead SOIC (Wide)</t>
  </si>
  <si>
    <t>160m</t>
  </si>
  <si>
    <t>44-Lead MQFP (13.9mm x 10mm),CHIPS OR DIE</t>
  </si>
  <si>
    <t>16-Lead SOIC,16-Lead TSSOP,CHIPS OR DIE</t>
  </si>
  <si>
    <t>270.8k</t>
  </si>
  <si>
    <t>59m</t>
  </si>
  <si>
    <t>2.2M</t>
  </si>
  <si>
    <t>3.9m</t>
  </si>
  <si>
    <t>8-Lead SOIC,CHIPS OR DIE</t>
  </si>
  <si>
    <t>16-Lead PDIP,16-Lead TSSOP,16-Lead SOIC Wide</t>
  </si>
  <si>
    <t>475m</t>
  </si>
  <si>
    <t>44-Lead MQFP (13.9mm x 10mm)</t>
  </si>
  <si>
    <t>285k</t>
  </si>
  <si>
    <t>89.25m</t>
  </si>
  <si>
    <t>24-Lead PDIP,24-Lead SSOP,24-Lead SOIC (Wide)</t>
  </si>
  <si>
    <t>52.5m</t>
  </si>
  <si>
    <t>32.5m</t>
  </si>
  <si>
    <t>4.8m</t>
  </si>
  <si>
    <t>16-Lead SOIC,16-Lead TSSOP</t>
  </si>
  <si>
    <t>520k</t>
  </si>
  <si>
    <t>637m</t>
  </si>
  <si>
    <t>12.5M</t>
  </si>
  <si>
    <t>215m</t>
  </si>
  <si>
    <t>6.4k</t>
  </si>
  <si>
    <t>67.5m</t>
  </si>
  <si>
    <t>24-Lead PDIP,24-Lead TSSOP,24-Lead SOIC (Wide)</t>
  </si>
  <si>
    <t>16-Lead PDIP,16-Lead SOIC,16-Lead TSSOP</t>
  </si>
  <si>
    <t>20-Lead PDIP,20-Lead TSSOP,20-Lead SOIC (Wide)</t>
  </si>
  <si>
    <t>1.2k</t>
  </si>
  <si>
    <t>8-Lead PDIP,8-Lead SOIC,8-Lead MSOP</t>
  </si>
  <si>
    <t>85m</t>
  </si>
  <si>
    <t>28-Lead SOIC (Wide 0.3 Inch),28-Lead SSOP,CHIPS OR DIE</t>
  </si>
  <si>
    <t>195.3k</t>
  </si>
  <si>
    <t>375m</t>
  </si>
  <si>
    <t>89.3m</t>
  </si>
  <si>
    <t>24-Lead SSOP,24-Lead SOIC (Wide),CHIPS OR DIE</t>
  </si>
  <si>
    <t>28-Lead PDIP,28-Lead SSOP,28-Lead SOIC (Wide)</t>
  </si>
  <si>
    <t>192k</t>
  </si>
  <si>
    <t>8-Lead PDIP,8-Lead SOIC</t>
  </si>
  <si>
    <t>468.75k</t>
  </si>
  <si>
    <t>44-Lead PLCC,44-Lead MQFP (13.9mm x 10mm)</t>
  </si>
  <si>
    <t>28.6k</t>
  </si>
  <si>
    <t>44-Lead PLCC</t>
  </si>
  <si>
    <t>44-Lead PLCC,44-Lead MQFP (13.9mm x 10mm),CHIPS OR DIE</t>
  </si>
  <si>
    <t>310m</t>
  </si>
  <si>
    <t>363m</t>
  </si>
  <si>
    <t>CER. FLATPACK WITH LEADS,S/B OR B/B CERAMIC DIP</t>
  </si>
  <si>
    <t>24-Lead SOIC (Wide 0.3 Inch)</t>
  </si>
  <si>
    <t>9.5m</t>
  </si>
  <si>
    <t>33m</t>
  </si>
  <si>
    <t>24-Lead SSOP,24-Lead SOIC (Wide)</t>
  </si>
  <si>
    <t>24-Lead SOIC (Wide 0.3 Inch),24-Lead SSOP</t>
  </si>
  <si>
    <t>1k</t>
  </si>
  <si>
    <t>24-Lead PDIP,28-Lead SSOP,24-Lead TSSOP,24-Lead SOIC (Wide),CHIPS OR DIE</t>
  </si>
  <si>
    <t>2.2k</t>
  </si>
  <si>
    <t>24-Lead PDIP,24-Lead CerDIP (Narrow 0.3 Inch),20-Lead SOIC (Wide),24-Lead SOIC (Wide),CHIPS OR DIE</t>
  </si>
  <si>
    <t>24-Lead PDIP (Narrow 0.3 Inch),24-Lead SOIC (Wide 0.3 Inch)</t>
  </si>
  <si>
    <t>7.5k</t>
  </si>
  <si>
    <t>6.6k</t>
  </si>
  <si>
    <t>11.1k</t>
  </si>
  <si>
    <t>1.8m</t>
  </si>
  <si>
    <t>117k</t>
  </si>
  <si>
    <t>24-Lead PDIP,24-Lead CerDIP (Narrow 0.3 Inch),24-Lead SOIC (Wide)</t>
  </si>
  <si>
    <t>45m</t>
  </si>
  <si>
    <t>8-Lead PDIP,8-Lead CerDIP,8-Lead SOIC</t>
  </si>
  <si>
    <t>33k</t>
  </si>
  <si>
    <t>780µ</t>
  </si>
  <si>
    <t>16.5k</t>
  </si>
  <si>
    <t>470µ</t>
  </si>
  <si>
    <t>8-Lead PDIP (Narrow 0.3 Inch)</t>
  </si>
  <si>
    <t>15k</t>
  </si>
  <si>
    <t>1.15m</t>
  </si>
  <si>
    <t>20-Lead PDIP (Narrow 0.3 Inch)</t>
  </si>
  <si>
    <t>30k</t>
  </si>
  <si>
    <t>25k</t>
  </si>
  <si>
    <t>54k</t>
  </si>
  <si>
    <t>1.028k</t>
  </si>
  <si>
    <t>53m</t>
  </si>
  <si>
    <t>24-Lead PDIP,24-Lead SOIC (Wide)</t>
  </si>
  <si>
    <t>5.5m</t>
  </si>
  <si>
    <t>600µ</t>
  </si>
  <si>
    <t>360µ</t>
  </si>
  <si>
    <t>46.5k</t>
  </si>
  <si>
    <t>16-Lead PDIP (Narrow 0.30 Inch),16-Lead SOIC (Wide 0.3 Inch)</t>
  </si>
  <si>
    <t>46k</t>
  </si>
  <si>
    <t>750m</t>
  </si>
  <si>
    <t>PLCC:PLASTIC LEAD CHIP CAR,CERDIP GLASS SEAL</t>
  </si>
  <si>
    <t>S/B OR B/B CERAMIC DIP,CER. FLATPACK WITH LEADS</t>
  </si>
  <si>
    <t>110k</t>
  </si>
  <si>
    <t>60k</t>
  </si>
  <si>
    <t>575m</t>
  </si>
  <si>
    <t>28-Lead CerDIP (Side Brazed),28-Lead PDIP,28-Lead SOIC (Wide)</t>
  </si>
  <si>
    <t>20-Lead PDIP,20-Lead SOIC (Wide)</t>
  </si>
  <si>
    <t>20-Lead PDIP,28-Lead SSOP,20-Lead SOIC (Wide)</t>
  </si>
  <si>
    <t>66k</t>
  </si>
  <si>
    <t>37.5m</t>
  </si>
  <si>
    <t>116k</t>
  </si>
  <si>
    <t>LCC:CER LEADLESS CHIP CARR,28-Lead LCC,28-Lead PDIP,CERDIP GLASS SEAL,28-Lead CerDIP,28-Lead SOIC (Wide),CHIPS OR DIE</t>
  </si>
  <si>
    <t>26k</t>
  </si>
  <si>
    <t>5m</t>
  </si>
  <si>
    <t>16-Lead PDIP (Narrow 0.30 Inch),16-Lead SOIC (Wide 0.3 Inch),CHIPS OR DIE</t>
  </si>
  <si>
    <t>38k</t>
  </si>
  <si>
    <t>31k</t>
  </si>
  <si>
    <t>CHIPS OR DIE,S/B OR B/B CERAMIC DIP</t>
  </si>
  <si>
    <t>725m</t>
  </si>
  <si>
    <t>CER. FLATPACK WITH LEADS,CHIPS OR DIE,S/B OR B/B CERAMIC DIP</t>
  </si>
  <si>
    <t>275m</t>
  </si>
  <si>
    <t>18-Lead Side-Brazed CerDIP,CHIPS OR DIE</t>
  </si>
  <si>
    <t>Differential Pseudo-Differential Single-Ended</t>
  </si>
  <si>
    <t>Differential Single-Ended</t>
  </si>
  <si>
    <t>Parallel Serial SPI</t>
  </si>
  <si>
    <t>8-Lead SOIC (Increased Creepage) 16-Lead SOIC Wide</t>
  </si>
  <si>
    <t>10-Lead LFCSP (3mm x 3mm) 10-Lead MSOP</t>
  </si>
  <si>
    <t>CHIPS OR DIE 64-Lead LQFP (10mm x 10mm)</t>
  </si>
  <si>
    <t>Serial LVDS Serial SPI</t>
  </si>
  <si>
    <t>Pseudo-Differential Single-Ended</t>
  </si>
  <si>
    <t>CHIPS OR DIE 10-Lead LFCSP (3mm x 3mm) 10-Lead MSOP</t>
  </si>
  <si>
    <t>Differential Pseudo-Differential</t>
  </si>
  <si>
    <t>16-Lead MSOP 16-Lead DFN (4mm x 3mm w/ EP)</t>
  </si>
  <si>
    <t>20-Lead LFCSP (4mm x 4mm w/ EP) 20-Lead TSSOP</t>
  </si>
  <si>
    <t>32-Lead LFCSP (5mm x 5mm x 0.75mm w/ EP) 32-Lead LFCSP (5mm x 5mm x 0.95mm w/ EP) 24-Lead TSSOP</t>
  </si>
  <si>
    <t>32-Lead LFCSP (5mm x 5mm x 0.75mm w/ EP) 32-Lead LFCSP (5mm x 5mm x 0.95mm w/ EP)</t>
  </si>
  <si>
    <t>10-Lead FlatPack 10-Lead MSOP CHIPS OR DIE</t>
  </si>
  <si>
    <t>16-Lead SOIC (Increased Creepage) 8-Lead SOIC (Increased Creepage)</t>
  </si>
  <si>
    <t>16-Lead LFCSP (4mm x 4mm) 16-Lead TSSOP</t>
  </si>
  <si>
    <t>24-Lead LFCSP (4mm x 4mm w/ EP) 24-Lead TSSOP</t>
  </si>
  <si>
    <t>40-Lead LFCSP (6mm x 6mm w/ EP) 48-Lead LQFP (7mm x 7mm)</t>
  </si>
  <si>
    <t>10-Lead LFCSP (2mm x 3mm w/ EP) 10-Lead MSOP</t>
  </si>
  <si>
    <t>48-Lead QFN (7mm x 7mm x 0.75mm w/ EP) 48-Lead LQFP (7mm x 7mm)</t>
  </si>
  <si>
    <t>12-Lead MSOP 12-Lead DFN (3mm x 3mm w/ EP)</t>
  </si>
  <si>
    <t>32-Lead LFCSP (5mm x 5mm x 0.75mm w/ EP) 28-Lead TSSOP (4.4mm x 9.7mm)</t>
  </si>
  <si>
    <t>18-Lead LFCSP (5mm x 4mm x 0.75mm w/ EP) 16-Lead TSSOP</t>
  </si>
  <si>
    <t>14-Lead SOIC 16-Lead TSSOP</t>
  </si>
  <si>
    <t>20-Ball WLCSP (2.39mm x 2.39mm) 20-Lead LFCSP (4mm x 4mm w/ EP)</t>
  </si>
  <si>
    <t>48-Lead LFCSP (7mm x 7mm x 0.85mm w/ EP) 48-Lead LQFP (7mm x 7mm)</t>
  </si>
  <si>
    <t>CHIPS OR DIE 20-Ball WLCSP (2.39mm x 2.39mm) 20-Lead LFCSP (4mm x 4mm w/ EP)</t>
  </si>
  <si>
    <t>12-Lead MSOP 12-Lead DFN (4mm x 3mm w/ EP)</t>
  </si>
  <si>
    <t>48-Lead LFCSP (7mm x 7mm w/ EP) 48-Lead LQFP (7mm x 7mm)</t>
  </si>
  <si>
    <t>6-Lead TSOT-23 8-Lead SOT-23</t>
  </si>
  <si>
    <t>8-Lead SOT-23 8-Lead DFN (3mm x 2mm w/ EP)</t>
  </si>
  <si>
    <t>16-Lead TSSOP CHIPS OR DIE</t>
  </si>
  <si>
    <t>20-Lead TSSOP 24-Lead QFN (4mm x 4mm x 0.75mm w/ EP)</t>
  </si>
  <si>
    <t>28-Lead TSSOP (4.4mm x 9.7mm) 28-Lead SOIC (Wide)</t>
  </si>
  <si>
    <t>8-Lead MSOP 8-Lead TSOT</t>
  </si>
  <si>
    <t>8-Lead MSOP 6-Lead TSOT</t>
  </si>
  <si>
    <t>32-Lead LFCSP (5mm x 5mm) 32-Lead TQFP (7mm x 7mm x 1mm)</t>
  </si>
  <si>
    <t>10-Lead MSOP 10-Lead DFN (3mm x 3mm w/ EP)</t>
  </si>
  <si>
    <t>8-Lead LFCSP (3mm x 3mm w/ EP) 8-Lead MSOP</t>
  </si>
  <si>
    <t>32-Lead LFCSP (5mm x 5mm w/ EP) 32-Lead TQFP (7mm x 7mm x 1mm)</t>
  </si>
  <si>
    <t>6-Lead SOT-23 8-Lead MSOP</t>
  </si>
  <si>
    <t>8-Lead SOT-23 8-Lead MSOP</t>
  </si>
  <si>
    <t>6-Lead SOT-23 8-Lead MSOP CHIPS OR DIE</t>
  </si>
  <si>
    <t>6-Lead SC70 8-Lead MSOP</t>
  </si>
  <si>
    <t>8-Lead SOIC (Narrow 0.15 Inch) 8-Lead MSOP</t>
  </si>
  <si>
    <t>20-Lead SOIC (Wide 0.3 Inch) 28-Lead SSOP</t>
  </si>
  <si>
    <t>8-Lead SOIC (Narrow 0.15 Inch) 10-Lead MSOP CHIPS OR DIE</t>
  </si>
  <si>
    <t>8-Lead SOIC 8-Lead MSOP</t>
  </si>
  <si>
    <t>8-Lead PDIP (Narrow 0.3 Inch) 8-Lead SOIC (Narrow 0.15 Inch)</t>
  </si>
  <si>
    <t>20-Lead PDIP (Narrow 0.3 Inch) 20-Lead SOIC (Wide 0.3 Inch)</t>
  </si>
  <si>
    <t>28-Lead SOIC (Wide 0.3 Inch) 28-Lead SSOP</t>
  </si>
  <si>
    <t>32-Lead LFCSP (5mm x 5mm w/ EP) LFCSP SIDESOLDERABLE 28-Lead TSSOP (4.4mm x 9.7mm)</t>
  </si>
  <si>
    <t>48-Lead LQFP (7mm x 7mm) LQFP 1.4 MM</t>
  </si>
  <si>
    <t>8-Lead SOIC (Narrow 0.15 Inch) 10-Lead MSOP</t>
  </si>
  <si>
    <t>48-Lead TSSOP 48-Lead SSOP</t>
  </si>
  <si>
    <t>16-Lead SSOP (Narrow 0.15 Inch) CHIPS OR DIE</t>
  </si>
  <si>
    <t>24-Lead TSSOP 24-Lead SOIC (Wide)</t>
  </si>
  <si>
    <t>28-Lead SSOP 28-Lead SOIC (Wide)</t>
  </si>
  <si>
    <t>28-Lead SSOP (Narrow 0.15 Inch) CHIPS OR DIE</t>
  </si>
  <si>
    <t>28-Lead SOIC (Wide) 44-Lead TQFP (10mm x 10mm)</t>
  </si>
  <si>
    <t>20-Lead TSSOP 20-Lead SOIC (Wide)</t>
  </si>
  <si>
    <t>44-Lead MQFP (13.9mm x 10mm) CHIPS OR DIE</t>
  </si>
  <si>
    <t>16-Lead SOIC 16-Lead TSSOP CHIPS OR DIE</t>
  </si>
  <si>
    <t>8-Lead SOIC CHIPS OR DIE</t>
  </si>
  <si>
    <t>16-Lead PDIP 16-Lead TSSOP 16-Lead SOIC Wide</t>
  </si>
  <si>
    <t>24-Lead PDIP 24-Lead SSOP 24-Lead SOIC (Wide)</t>
  </si>
  <si>
    <t>16-Lead SOIC 16-Lead TSSOP</t>
  </si>
  <si>
    <t>24-Lead PDIP 24-Lead TSSOP 24-Lead SOIC (Wide)</t>
  </si>
  <si>
    <t>16-Lead PDIP 16-Lead SOIC 16-Lead TSSOP</t>
  </si>
  <si>
    <t>20-Lead PDIP 20-Lead TSSOP 20-Lead SOIC (Wide)</t>
  </si>
  <si>
    <t>8-Lead PDIP 8-Lead SOIC 8-Lead MSOP</t>
  </si>
  <si>
    <t>28-Lead SOIC (Wide 0.3 Inch) 28-Lead SSOP CHIPS OR DIE</t>
  </si>
  <si>
    <t>24-Lead SSOP 24-Lead SOIC (Wide) CHIPS OR DIE</t>
  </si>
  <si>
    <t>28-Lead PDIP 28-Lead SSOP 28-Lead SOIC (Wide)</t>
  </si>
  <si>
    <t>8-Lead PDIP 8-Lead SOIC</t>
  </si>
  <si>
    <t>44-Lead PLCC 44-Lead MQFP (13.9mm x 10mm)</t>
  </si>
  <si>
    <t>44-Lead PLCC 44-Lead MQFP (13.9mm x 10mm) CHIPS OR DIE</t>
  </si>
  <si>
    <t>CER. FLATPACK WITH LEADS S/B OR B/B CERAMIC DIP</t>
  </si>
  <si>
    <t>24-Lead SSOP 24-Lead SOIC (Wide)</t>
  </si>
  <si>
    <t>24-Lead SOIC (Wide 0.3 Inch) 24-Lead SSOP</t>
  </si>
  <si>
    <t>24-Lead PDIP 28-Lead SSOP 24-Lead TSSOP 24-Lead SOIC (Wide) CHIPS OR DIE</t>
  </si>
  <si>
    <t>24-Lead PDIP 24-Lead CerDIP (Narrow 0.3 Inch) 20-Lead SOIC (Wide) 24-Lead SOIC (Wide) CHIPS OR DIE</t>
  </si>
  <si>
    <t>24-Lead PDIP (Narrow 0.3 Inch) 24-Lead SOIC (Wide 0.3 Inch)</t>
  </si>
  <si>
    <t>24-Lead PDIP 24-Lead CerDIP (Narrow 0.3 Inch) 24-Lead SOIC (Wide)</t>
  </si>
  <si>
    <t>8-Lead PDIP 8-Lead CerDIP 8-Lead SOIC</t>
  </si>
  <si>
    <t>24-Lead PDIP 24-Lead SOIC (Wide)</t>
  </si>
  <si>
    <t>16-Lead PDIP (Narrow 0.30 Inch) 16-Lead SOIC (Wide 0.3 Inch)</t>
  </si>
  <si>
    <t>PLCC:PLASTIC LEAD CHIP CAR CERDIP GLASS SEAL</t>
  </si>
  <si>
    <t>S/B OR B/B CERAMIC DIP CER. FLATPACK WITH LEADS</t>
  </si>
  <si>
    <t>28-Lead CerDIP (Side Brazed) 28-Lead PDIP 28-Lead SOIC (Wide)</t>
  </si>
  <si>
    <t>20-Lead PDIP 20-Lead SOIC (Wide)</t>
  </si>
  <si>
    <t>20-Lead PDIP 28-Lead SSOP 20-Lead SOIC (Wide)</t>
  </si>
  <si>
    <t>LCC:CER LEADLESS CHIP CARR 28-Lead LCC 28-Lead PDIP CERDIP GLASS SEAL 28-Lead CerDIP 28-Lead SOIC (Wide) CHIPS OR DIE</t>
  </si>
  <si>
    <t>16-Lead PDIP (Narrow 0.30 Inch) 16-Lead SOIC (Wide 0.3 Inch) CHIPS OR DIE</t>
  </si>
  <si>
    <t>CHIPS OR DIE S/B OR B/B CERAMIC DIP</t>
  </si>
  <si>
    <t>CER. FLATPACK WITH LEADS CHIPS OR DIE S/B OR B/B CERAMIC DIP</t>
  </si>
  <si>
    <t>18-Lead Side-Brazed CerDIP CHIPS OR 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</si>
</sst>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u/>
      <sz val="11"/>
      <color rgb="FF0563C1"/>
      <name val="Calibri"/>
    </font>
    <font>
      <u/>
      <sz val="11"/>
      <color rgb="FF0563C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C5D9F1"/>
        <bgColor rgb="FFC5D9F1"/>
      </patternFill>
    </fill>
    <fill>
      <patternFill patternType="solid">
        <fgColor rgb="FFC5D9F1"/>
        <bgColor rgb="FFC5D9F1"/>
      </patternFill>
    </fill>
    <fill>
      <patternFill patternType="solid">
        <fgColor rgb="FFC5D9F1"/>
        <bgColor rgb="FFC5D9F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1" fillId="0" borderId="0" xfId="0" applyFont="1"/>
    <xf numFmtId="0" fontId="0" fillId="4" borderId="0" xfId="0" applyFill="1"/>
    <xf numFmtId="0" fontId="0" fillId="5" borderId="0" xfId="0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1"/>
  <sheetViews>
    <sheetView tabSelected="1" topLeftCell="A635" workbookViewId="0">
      <selection activeCell="I15" sqref="I15"/>
    </sheetView>
  </sheetViews>
  <sheetFormatPr defaultRowHeight="14.4"/>
  <cols>
    <col min="1" max="3" width="15" customWidth="1"/>
    <col min="4" max="4" width="20" customWidth="1"/>
    <col min="5" max="5" width="25" customWidth="1"/>
    <col min="6" max="6" width="19" customWidth="1"/>
    <col min="7" max="7" width="23" customWidth="1"/>
    <col min="8" max="8" width="15" customWidth="1"/>
    <col min="9" max="9" width="25" customWidth="1"/>
    <col min="10" max="11" width="1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  <c r="H2" s="2" t="s">
        <v>11</v>
      </c>
      <c r="I2" s="2" t="s">
        <v>11</v>
      </c>
      <c r="J2" s="2" t="s">
        <v>16</v>
      </c>
      <c r="K2" s="2" t="s">
        <v>11</v>
      </c>
    </row>
    <row r="3" spans="1:11">
      <c r="A3" s="3" t="str">
        <f>HYPERLINK("https://www.analog.com/en/AD4630-24#details", "AD4630-24")</f>
        <v>AD4630-24</v>
      </c>
      <c r="B3">
        <v>2</v>
      </c>
      <c r="C3">
        <v>24</v>
      </c>
      <c r="D3" t="s">
        <v>17</v>
      </c>
      <c r="E3">
        <v>105.7</v>
      </c>
      <c r="F3" t="s">
        <v>11</v>
      </c>
      <c r="G3" t="s">
        <v>18</v>
      </c>
      <c r="H3" t="s">
        <v>19</v>
      </c>
      <c r="I3" t="s">
        <v>20</v>
      </c>
      <c r="J3" t="s">
        <v>21</v>
      </c>
      <c r="K3" t="s">
        <v>22</v>
      </c>
    </row>
    <row r="4" spans="1:11">
      <c r="A4" s="3" t="str">
        <f>HYPERLINK("https://www.analog.com/en/ADAQ23878#details", "ADAQ23878")</f>
        <v>ADAQ23878</v>
      </c>
      <c r="B4">
        <v>1</v>
      </c>
      <c r="C4">
        <v>18</v>
      </c>
      <c r="D4" t="s">
        <v>23</v>
      </c>
      <c r="E4">
        <v>89.5</v>
      </c>
      <c r="F4">
        <v>0.6</v>
      </c>
      <c r="G4" t="s">
        <v>18</v>
      </c>
      <c r="H4" t="s">
        <v>24</v>
      </c>
      <c r="I4" t="s">
        <v>25</v>
      </c>
      <c r="J4" t="s">
        <v>26</v>
      </c>
      <c r="K4" t="s">
        <v>27</v>
      </c>
    </row>
    <row r="5" spans="1:11">
      <c r="A5" s="3" t="str">
        <f>HYPERLINK("https://www.analog.com/en/AD4134#details", "AD4134")</f>
        <v>AD4134</v>
      </c>
      <c r="B5">
        <v>4</v>
      </c>
      <c r="C5">
        <v>24</v>
      </c>
      <c r="D5" t="s">
        <v>28</v>
      </c>
      <c r="E5">
        <v>107</v>
      </c>
      <c r="F5" t="s">
        <v>11</v>
      </c>
      <c r="G5" t="s">
        <v>29</v>
      </c>
      <c r="H5" t="s">
        <v>30</v>
      </c>
      <c r="I5" t="s">
        <v>11</v>
      </c>
      <c r="J5" t="s">
        <v>31</v>
      </c>
      <c r="K5" t="s">
        <v>32</v>
      </c>
    </row>
    <row r="6" spans="1:11">
      <c r="A6" s="3" t="str">
        <f>HYPERLINK("https://www.analog.com/en/ADAQ4001#details", "ADAQ4001")</f>
        <v>ADAQ4001</v>
      </c>
      <c r="B6">
        <v>1</v>
      </c>
      <c r="C6">
        <v>16</v>
      </c>
      <c r="D6" t="s">
        <v>17</v>
      </c>
      <c r="E6">
        <v>95.5</v>
      </c>
      <c r="F6">
        <v>0.5</v>
      </c>
      <c r="G6" t="s">
        <v>18</v>
      </c>
      <c r="H6" t="s">
        <v>24</v>
      </c>
      <c r="I6" t="s">
        <v>20</v>
      </c>
      <c r="J6" t="s">
        <v>33</v>
      </c>
      <c r="K6" t="s">
        <v>34</v>
      </c>
    </row>
    <row r="7" spans="1:11">
      <c r="A7" s="3" t="str">
        <f>HYPERLINK("https://www.analog.com/en/AD7380-4#details", "AD7380-4")</f>
        <v>AD7380-4</v>
      </c>
      <c r="B7">
        <v>4</v>
      </c>
      <c r="C7">
        <v>16</v>
      </c>
      <c r="D7" t="s">
        <v>35</v>
      </c>
      <c r="E7">
        <v>91</v>
      </c>
      <c r="F7">
        <v>2</v>
      </c>
      <c r="G7" t="s">
        <v>18</v>
      </c>
      <c r="H7" t="s">
        <v>30</v>
      </c>
      <c r="I7" t="s">
        <v>20</v>
      </c>
      <c r="J7" t="s">
        <v>36</v>
      </c>
      <c r="K7" t="s">
        <v>37</v>
      </c>
    </row>
    <row r="8" spans="1:11">
      <c r="A8" s="3" t="str">
        <f>HYPERLINK("https://www.analog.com/en/ADAQ7768-1#details", "ADAQ7768-1")</f>
        <v>ADAQ7768-1</v>
      </c>
      <c r="B8">
        <v>1</v>
      </c>
      <c r="C8">
        <v>24</v>
      </c>
      <c r="D8" t="s">
        <v>38</v>
      </c>
      <c r="E8">
        <v>105.3</v>
      </c>
      <c r="F8" t="s">
        <v>11</v>
      </c>
      <c r="G8" t="s">
        <v>39</v>
      </c>
      <c r="H8" t="s">
        <v>24</v>
      </c>
      <c r="I8" t="s">
        <v>20</v>
      </c>
      <c r="J8" t="s">
        <v>40</v>
      </c>
      <c r="K8" t="s">
        <v>41</v>
      </c>
    </row>
    <row r="9" spans="1:11">
      <c r="A9" s="3" t="str">
        <f>HYPERLINK("https://www.analog.com/en/AD4695#details", "AD4695")</f>
        <v>AD4695</v>
      </c>
      <c r="B9">
        <v>16</v>
      </c>
      <c r="C9">
        <v>16</v>
      </c>
      <c r="D9" t="s">
        <v>42</v>
      </c>
      <c r="E9">
        <v>93</v>
      </c>
      <c r="F9">
        <v>0.4</v>
      </c>
      <c r="G9" t="s">
        <v>18</v>
      </c>
      <c r="H9" t="s">
        <v>43</v>
      </c>
      <c r="I9" t="s">
        <v>20</v>
      </c>
      <c r="J9" t="s">
        <v>44</v>
      </c>
      <c r="K9" t="s">
        <v>45</v>
      </c>
    </row>
    <row r="10" spans="1:11">
      <c r="A10" s="3" t="str">
        <f>HYPERLINK("https://www.analog.com/en/AD7606C-16#details", "AD7606C-16")</f>
        <v>AD7606C-16</v>
      </c>
      <c r="B10">
        <v>8</v>
      </c>
      <c r="C10">
        <v>16</v>
      </c>
      <c r="D10" t="s">
        <v>46</v>
      </c>
      <c r="E10">
        <v>92</v>
      </c>
      <c r="F10">
        <v>0.5</v>
      </c>
      <c r="G10" t="s">
        <v>18</v>
      </c>
      <c r="H10" t="s">
        <v>24</v>
      </c>
      <c r="I10" t="s">
        <v>47</v>
      </c>
      <c r="J10" t="s">
        <v>48</v>
      </c>
      <c r="K10" t="s">
        <v>49</v>
      </c>
    </row>
    <row r="11" spans="1:11">
      <c r="A11" s="3" t="str">
        <f>HYPERLINK("https://www.analog.com/en/ADAQ23875#details", "ADAQ23875")</f>
        <v>ADAQ23875</v>
      </c>
      <c r="B11">
        <v>1</v>
      </c>
      <c r="C11">
        <v>16</v>
      </c>
      <c r="D11" t="s">
        <v>23</v>
      </c>
      <c r="E11">
        <v>89.5</v>
      </c>
      <c r="F11">
        <v>0.6</v>
      </c>
      <c r="G11" t="s">
        <v>18</v>
      </c>
      <c r="H11" t="s">
        <v>24</v>
      </c>
      <c r="I11" t="s">
        <v>25</v>
      </c>
      <c r="J11" t="s">
        <v>26</v>
      </c>
      <c r="K11" t="s">
        <v>27</v>
      </c>
    </row>
    <row r="12" spans="1:11">
      <c r="A12" s="3" t="str">
        <f>HYPERLINK("https://www.analog.com/en/ADAQ23876#details", "ADAQ23876")</f>
        <v>ADAQ23876</v>
      </c>
      <c r="B12">
        <v>1</v>
      </c>
      <c r="C12">
        <v>16</v>
      </c>
      <c r="D12" t="s">
        <v>23</v>
      </c>
      <c r="E12">
        <v>89.5</v>
      </c>
      <c r="F12">
        <v>0.6</v>
      </c>
      <c r="G12" t="s">
        <v>18</v>
      </c>
      <c r="H12" t="s">
        <v>24</v>
      </c>
      <c r="I12" t="s">
        <v>25</v>
      </c>
      <c r="J12" t="s">
        <v>26</v>
      </c>
      <c r="K12" t="s">
        <v>27</v>
      </c>
    </row>
    <row r="13" spans="1:11">
      <c r="A13" s="3" t="str">
        <f>HYPERLINK("https://www.analog.com/en/AD4680#details", "AD4680")</f>
        <v>AD4680</v>
      </c>
      <c r="B13">
        <v>2</v>
      </c>
      <c r="C13">
        <v>16</v>
      </c>
      <c r="D13" t="s">
        <v>46</v>
      </c>
      <c r="E13">
        <v>92.5</v>
      </c>
      <c r="F13">
        <v>0.7</v>
      </c>
      <c r="G13" t="s">
        <v>18</v>
      </c>
      <c r="H13" t="s">
        <v>30</v>
      </c>
      <c r="I13" t="s">
        <v>20</v>
      </c>
      <c r="J13" t="s">
        <v>50</v>
      </c>
      <c r="K13" t="s">
        <v>51</v>
      </c>
    </row>
    <row r="14" spans="1:11">
      <c r="A14" s="3" t="str">
        <f>HYPERLINK("https://www.analog.com/en/AD4681#details", "AD4681")</f>
        <v>AD4681</v>
      </c>
      <c r="B14">
        <v>2</v>
      </c>
      <c r="C14">
        <v>16</v>
      </c>
      <c r="D14" t="s">
        <v>42</v>
      </c>
      <c r="E14">
        <v>92.5</v>
      </c>
      <c r="F14">
        <v>0.7</v>
      </c>
      <c r="G14" t="s">
        <v>18</v>
      </c>
      <c r="H14" t="s">
        <v>30</v>
      </c>
      <c r="I14" t="s">
        <v>20</v>
      </c>
      <c r="J14" t="s">
        <v>52</v>
      </c>
      <c r="K14" t="s">
        <v>51</v>
      </c>
    </row>
    <row r="15" spans="1:11">
      <c r="A15" s="3" t="str">
        <f>HYPERLINK("https://www.analog.com/en/AD4682#details", "AD4682")</f>
        <v>AD4682</v>
      </c>
      <c r="B15">
        <v>2</v>
      </c>
      <c r="C15">
        <v>16</v>
      </c>
      <c r="D15" t="s">
        <v>46</v>
      </c>
      <c r="E15">
        <v>87.5</v>
      </c>
      <c r="F15">
        <v>1</v>
      </c>
      <c r="G15" t="s">
        <v>18</v>
      </c>
      <c r="H15" t="s">
        <v>43</v>
      </c>
      <c r="I15" t="s">
        <v>20</v>
      </c>
      <c r="J15" t="s">
        <v>53</v>
      </c>
      <c r="K15" t="s">
        <v>51</v>
      </c>
    </row>
    <row r="16" spans="1:11">
      <c r="A16" s="3" t="str">
        <f>HYPERLINK("https://www.analog.com/en/AD4683#details", "AD4683")</f>
        <v>AD4683</v>
      </c>
      <c r="B16">
        <v>2</v>
      </c>
      <c r="C16">
        <v>16</v>
      </c>
      <c r="D16" t="s">
        <v>42</v>
      </c>
      <c r="E16">
        <v>87.5</v>
      </c>
      <c r="F16">
        <v>1</v>
      </c>
      <c r="G16" t="s">
        <v>18</v>
      </c>
      <c r="H16" t="s">
        <v>43</v>
      </c>
      <c r="I16" t="s">
        <v>20</v>
      </c>
      <c r="J16" t="s">
        <v>50</v>
      </c>
      <c r="K16" t="s">
        <v>51</v>
      </c>
    </row>
    <row r="17" spans="1:11">
      <c r="A17" s="3" t="str">
        <f>HYPERLINK("https://www.analog.com/en/AD7606C-18#details", "AD7606C-18")</f>
        <v>AD7606C-18</v>
      </c>
      <c r="B17">
        <v>8</v>
      </c>
      <c r="C17">
        <v>18</v>
      </c>
      <c r="D17" t="s">
        <v>46</v>
      </c>
      <c r="E17">
        <v>93</v>
      </c>
      <c r="F17">
        <v>2</v>
      </c>
      <c r="G17" t="s">
        <v>18</v>
      </c>
      <c r="H17" t="s">
        <v>24</v>
      </c>
      <c r="I17" t="s">
        <v>47</v>
      </c>
      <c r="J17" t="s">
        <v>54</v>
      </c>
      <c r="K17" t="s">
        <v>49</v>
      </c>
    </row>
    <row r="18" spans="1:11">
      <c r="A18" s="3" t="str">
        <f>HYPERLINK("https://www.analog.com/en/ADAQ4003#details", "ADAQ4003")</f>
        <v>ADAQ4003</v>
      </c>
      <c r="B18">
        <v>1</v>
      </c>
      <c r="C18">
        <v>18</v>
      </c>
      <c r="D18" t="s">
        <v>17</v>
      </c>
      <c r="E18">
        <v>100</v>
      </c>
      <c r="F18">
        <v>0.4</v>
      </c>
      <c r="G18" t="s">
        <v>18</v>
      </c>
      <c r="H18" t="s">
        <v>24</v>
      </c>
      <c r="I18" t="s">
        <v>20</v>
      </c>
      <c r="J18" t="s">
        <v>55</v>
      </c>
      <c r="K18" t="s">
        <v>34</v>
      </c>
    </row>
    <row r="19" spans="1:11">
      <c r="A19" s="3" t="str">
        <f>HYPERLINK("https://www.analog.com/en/ADUM7704#details", "ADUM7704")</f>
        <v>ADUM7704</v>
      </c>
      <c r="B19">
        <v>1</v>
      </c>
      <c r="C19">
        <v>16</v>
      </c>
      <c r="D19" t="s">
        <v>56</v>
      </c>
      <c r="E19" t="s">
        <v>11</v>
      </c>
      <c r="F19">
        <v>2</v>
      </c>
      <c r="G19" t="s">
        <v>57</v>
      </c>
      <c r="H19" t="s">
        <v>30</v>
      </c>
      <c r="I19" t="s">
        <v>58</v>
      </c>
      <c r="J19" t="s">
        <v>59</v>
      </c>
      <c r="K19" t="s">
        <v>60</v>
      </c>
    </row>
    <row r="20" spans="1:11">
      <c r="A20" s="3" t="str">
        <f>HYPERLINK("https://www.analog.com/en/AD4114#details", "AD4114")</f>
        <v>AD4114</v>
      </c>
      <c r="B20">
        <v>16</v>
      </c>
      <c r="C20">
        <v>24</v>
      </c>
      <c r="D20" t="s">
        <v>61</v>
      </c>
      <c r="E20" t="s">
        <v>11</v>
      </c>
      <c r="F20" t="s">
        <v>11</v>
      </c>
      <c r="G20" t="s">
        <v>39</v>
      </c>
      <c r="H20" t="s">
        <v>24</v>
      </c>
      <c r="I20" t="s">
        <v>20</v>
      </c>
      <c r="J20" t="s">
        <v>62</v>
      </c>
      <c r="K20" t="s">
        <v>63</v>
      </c>
    </row>
    <row r="21" spans="1:11">
      <c r="A21" s="3" t="str">
        <f>HYPERLINK("https://www.analog.com/en/AD4115#details", "AD4115")</f>
        <v>AD4115</v>
      </c>
      <c r="B21">
        <v>16</v>
      </c>
      <c r="C21">
        <v>24</v>
      </c>
      <c r="D21" t="s">
        <v>64</v>
      </c>
      <c r="E21" t="s">
        <v>11</v>
      </c>
      <c r="F21" t="s">
        <v>11</v>
      </c>
      <c r="G21" t="s">
        <v>39</v>
      </c>
      <c r="H21" t="s">
        <v>24</v>
      </c>
      <c r="I21" t="s">
        <v>20</v>
      </c>
      <c r="J21" t="s">
        <v>65</v>
      </c>
      <c r="K21" t="s">
        <v>63</v>
      </c>
    </row>
    <row r="22" spans="1:11">
      <c r="A22" s="3" t="str">
        <f>HYPERLINK("https://www.analog.com/en/AD7383#details", "AD7383")</f>
        <v>AD7383</v>
      </c>
      <c r="B22">
        <v>2</v>
      </c>
      <c r="C22">
        <v>16</v>
      </c>
      <c r="D22" t="s">
        <v>35</v>
      </c>
      <c r="E22">
        <v>86.1</v>
      </c>
      <c r="F22">
        <v>1</v>
      </c>
      <c r="G22" t="s">
        <v>18</v>
      </c>
      <c r="H22" t="s">
        <v>43</v>
      </c>
      <c r="I22" t="s">
        <v>20</v>
      </c>
      <c r="J22" t="s">
        <v>66</v>
      </c>
      <c r="K22" t="s">
        <v>51</v>
      </c>
    </row>
    <row r="23" spans="1:11">
      <c r="A23" s="3" t="str">
        <f>HYPERLINK("https://www.analog.com/en/AD7384#details", "AD7384")</f>
        <v>AD7384</v>
      </c>
      <c r="B23">
        <v>2</v>
      </c>
      <c r="C23">
        <v>14</v>
      </c>
      <c r="D23" t="s">
        <v>35</v>
      </c>
      <c r="E23">
        <v>84.1</v>
      </c>
      <c r="F23">
        <v>0.4</v>
      </c>
      <c r="G23" t="s">
        <v>18</v>
      </c>
      <c r="H23" t="s">
        <v>43</v>
      </c>
      <c r="I23" t="s">
        <v>20</v>
      </c>
      <c r="J23" t="s">
        <v>67</v>
      </c>
      <c r="K23" t="s">
        <v>51</v>
      </c>
    </row>
    <row r="24" spans="1:11">
      <c r="A24" s="3" t="str">
        <f>HYPERLINK("https://www.analog.com/en/ADUM7702#details", "ADUM7702")</f>
        <v>ADUM7702</v>
      </c>
      <c r="B24">
        <v>1</v>
      </c>
      <c r="C24">
        <v>16</v>
      </c>
      <c r="D24" t="s">
        <v>56</v>
      </c>
      <c r="E24" t="s">
        <v>11</v>
      </c>
      <c r="F24">
        <v>2</v>
      </c>
      <c r="G24" t="s">
        <v>57</v>
      </c>
      <c r="H24" t="s">
        <v>30</v>
      </c>
      <c r="I24" t="s">
        <v>58</v>
      </c>
      <c r="J24" t="s">
        <v>68</v>
      </c>
      <c r="K24" t="s">
        <v>60</v>
      </c>
    </row>
    <row r="25" spans="1:11">
      <c r="A25" s="3" t="str">
        <f>HYPERLINK("https://www.analog.com/en/AD7134#details", "AD7134")</f>
        <v>AD7134</v>
      </c>
      <c r="B25">
        <v>4</v>
      </c>
      <c r="C25">
        <v>24</v>
      </c>
      <c r="D25" t="s">
        <v>69</v>
      </c>
      <c r="E25">
        <v>107</v>
      </c>
      <c r="F25" t="s">
        <v>11</v>
      </c>
      <c r="G25" t="s">
        <v>57</v>
      </c>
      <c r="H25" t="s">
        <v>30</v>
      </c>
      <c r="I25" t="s">
        <v>20</v>
      </c>
      <c r="J25" t="s">
        <v>70</v>
      </c>
      <c r="K25" t="s">
        <v>32</v>
      </c>
    </row>
    <row r="26" spans="1:11">
      <c r="A26" s="3" t="str">
        <f>HYPERLINK("https://www.analog.com/en/AD4021#details", "AD4021")</f>
        <v>AD4021</v>
      </c>
      <c r="B26">
        <v>1</v>
      </c>
      <c r="C26">
        <v>20</v>
      </c>
      <c r="D26" t="s">
        <v>46</v>
      </c>
      <c r="E26">
        <v>100.5</v>
      </c>
      <c r="F26">
        <v>1</v>
      </c>
      <c r="G26" t="s">
        <v>18</v>
      </c>
      <c r="H26" t="s">
        <v>30</v>
      </c>
      <c r="I26" t="s">
        <v>20</v>
      </c>
      <c r="J26" t="s">
        <v>71</v>
      </c>
      <c r="K26" t="s">
        <v>72</v>
      </c>
    </row>
    <row r="27" spans="1:11">
      <c r="A27" s="3" t="str">
        <f>HYPERLINK("https://www.analog.com/en/AD4022#details", "AD4022")</f>
        <v>AD4022</v>
      </c>
      <c r="B27">
        <v>1</v>
      </c>
      <c r="C27">
        <v>20</v>
      </c>
      <c r="D27" t="s">
        <v>42</v>
      </c>
      <c r="E27">
        <v>100.5</v>
      </c>
      <c r="F27">
        <v>1</v>
      </c>
      <c r="G27" t="s">
        <v>18</v>
      </c>
      <c r="H27" t="s">
        <v>30</v>
      </c>
      <c r="I27" t="s">
        <v>20</v>
      </c>
      <c r="J27" t="s">
        <v>73</v>
      </c>
      <c r="K27" t="s">
        <v>72</v>
      </c>
    </row>
    <row r="28" spans="1:11">
      <c r="A28" s="3" t="str">
        <f>HYPERLINK("https://www.analog.com/en/AD4696#details", "AD4696")</f>
        <v>AD4696</v>
      </c>
      <c r="B28">
        <v>16</v>
      </c>
      <c r="C28">
        <v>16</v>
      </c>
      <c r="D28" t="s">
        <v>46</v>
      </c>
      <c r="E28">
        <v>93</v>
      </c>
      <c r="F28">
        <v>0.4</v>
      </c>
      <c r="G28" t="s">
        <v>18</v>
      </c>
      <c r="H28" t="s">
        <v>43</v>
      </c>
      <c r="I28" t="s">
        <v>20</v>
      </c>
      <c r="J28" t="s">
        <v>74</v>
      </c>
      <c r="K28" t="s">
        <v>45</v>
      </c>
    </row>
    <row r="29" spans="1:11">
      <c r="A29" s="3" t="str">
        <f>HYPERLINK("https://www.analog.com/en/ADE1201#details", "ADE1201")</f>
        <v>ADE1201</v>
      </c>
      <c r="B29">
        <v>1</v>
      </c>
      <c r="C29">
        <v>8</v>
      </c>
      <c r="D29" t="s">
        <v>75</v>
      </c>
      <c r="E29" t="s">
        <v>11</v>
      </c>
      <c r="F29">
        <v>25</v>
      </c>
      <c r="G29" t="s">
        <v>18</v>
      </c>
      <c r="H29" t="s">
        <v>76</v>
      </c>
      <c r="I29" t="s">
        <v>77</v>
      </c>
      <c r="J29" t="s">
        <v>78</v>
      </c>
      <c r="K29" t="s">
        <v>79</v>
      </c>
    </row>
    <row r="30" spans="1:11">
      <c r="A30" s="3" t="str">
        <f>HYPERLINK("https://www.analog.com/en/ADE1202#details", "ADE1202")</f>
        <v>ADE1202</v>
      </c>
      <c r="B30">
        <v>2</v>
      </c>
      <c r="C30">
        <v>8</v>
      </c>
      <c r="D30" t="s">
        <v>75</v>
      </c>
      <c r="E30" t="s">
        <v>11</v>
      </c>
      <c r="F30">
        <v>25</v>
      </c>
      <c r="G30" t="s">
        <v>18</v>
      </c>
      <c r="H30" t="s">
        <v>76</v>
      </c>
      <c r="I30" t="s">
        <v>77</v>
      </c>
      <c r="J30" t="s">
        <v>78</v>
      </c>
      <c r="K30" t="s">
        <v>79</v>
      </c>
    </row>
    <row r="31" spans="1:11">
      <c r="A31" s="3" t="str">
        <f>HYPERLINK("https://www.analog.com/en/AD7386#details", "AD7386")</f>
        <v>AD7386</v>
      </c>
      <c r="B31">
        <v>4</v>
      </c>
      <c r="C31">
        <v>16</v>
      </c>
      <c r="D31" t="s">
        <v>35</v>
      </c>
      <c r="E31">
        <v>87.5</v>
      </c>
      <c r="F31">
        <v>1.5</v>
      </c>
      <c r="G31" t="s">
        <v>18</v>
      </c>
      <c r="H31" t="s">
        <v>76</v>
      </c>
      <c r="I31" t="s">
        <v>20</v>
      </c>
      <c r="J31" t="s">
        <v>36</v>
      </c>
      <c r="K31" t="s">
        <v>51</v>
      </c>
    </row>
    <row r="32" spans="1:11">
      <c r="A32" s="3" t="str">
        <f>HYPERLINK("https://www.analog.com/en/AD7387#details", "AD7387")</f>
        <v>AD7387</v>
      </c>
      <c r="B32">
        <v>4</v>
      </c>
      <c r="C32">
        <v>14</v>
      </c>
      <c r="D32" t="s">
        <v>35</v>
      </c>
      <c r="E32">
        <v>84</v>
      </c>
      <c r="F32">
        <v>0.5</v>
      </c>
      <c r="G32" t="s">
        <v>18</v>
      </c>
      <c r="H32" t="s">
        <v>76</v>
      </c>
      <c r="I32" t="s">
        <v>20</v>
      </c>
      <c r="J32" t="s">
        <v>80</v>
      </c>
      <c r="K32" t="s">
        <v>51</v>
      </c>
    </row>
    <row r="33" spans="1:11">
      <c r="A33" s="3" t="str">
        <f>HYPERLINK("https://www.analog.com/en/AD7388#details", "AD7388")</f>
        <v>AD7388</v>
      </c>
      <c r="B33">
        <v>4</v>
      </c>
      <c r="C33">
        <v>12</v>
      </c>
      <c r="D33" t="s">
        <v>35</v>
      </c>
      <c r="E33">
        <v>73.8</v>
      </c>
      <c r="F33">
        <v>0.2</v>
      </c>
      <c r="G33" t="s">
        <v>18</v>
      </c>
      <c r="H33" t="s">
        <v>76</v>
      </c>
      <c r="I33" t="s">
        <v>20</v>
      </c>
      <c r="J33" t="s">
        <v>81</v>
      </c>
      <c r="K33" t="s">
        <v>51</v>
      </c>
    </row>
    <row r="34" spans="1:11">
      <c r="A34" s="3" t="str">
        <f>HYPERLINK("https://www.analog.com/en/AD74412R#details", "AD74412R")</f>
        <v>AD74412R</v>
      </c>
      <c r="B34">
        <v>4</v>
      </c>
      <c r="C34">
        <v>16</v>
      </c>
      <c r="D34" t="s">
        <v>82</v>
      </c>
      <c r="E34" t="s">
        <v>11</v>
      </c>
      <c r="F34" t="s">
        <v>11</v>
      </c>
      <c r="G34" t="s">
        <v>39</v>
      </c>
      <c r="H34" t="s">
        <v>30</v>
      </c>
      <c r="I34" t="s">
        <v>20</v>
      </c>
      <c r="J34" t="s">
        <v>11</v>
      </c>
      <c r="K34" t="s">
        <v>83</v>
      </c>
    </row>
    <row r="35" spans="1:11">
      <c r="A35" s="3" t="str">
        <f>HYPERLINK("https://www.analog.com/en/AD74413R#details", "AD74413R")</f>
        <v>AD74413R</v>
      </c>
      <c r="B35">
        <v>4</v>
      </c>
      <c r="C35">
        <v>16</v>
      </c>
      <c r="D35" t="s">
        <v>82</v>
      </c>
      <c r="E35" t="s">
        <v>11</v>
      </c>
      <c r="F35" t="s">
        <v>11</v>
      </c>
      <c r="G35" t="s">
        <v>39</v>
      </c>
      <c r="H35" t="s">
        <v>30</v>
      </c>
      <c r="I35" t="s">
        <v>20</v>
      </c>
      <c r="J35" t="s">
        <v>11</v>
      </c>
      <c r="K35" t="s">
        <v>83</v>
      </c>
    </row>
    <row r="36" spans="1:11">
      <c r="A36" s="3" t="str">
        <f>HYPERLINK("https://www.analog.com/en/AD7606B#details", "AD7606B")</f>
        <v>AD7606B</v>
      </c>
      <c r="B36">
        <v>8</v>
      </c>
      <c r="C36">
        <v>16</v>
      </c>
      <c r="D36" t="s">
        <v>84</v>
      </c>
      <c r="E36">
        <v>89.5</v>
      </c>
      <c r="F36">
        <v>1.1599999999999999</v>
      </c>
      <c r="G36" t="s">
        <v>18</v>
      </c>
      <c r="H36" t="s">
        <v>76</v>
      </c>
      <c r="I36" t="s">
        <v>47</v>
      </c>
      <c r="J36" t="s">
        <v>85</v>
      </c>
      <c r="K36" t="s">
        <v>86</v>
      </c>
    </row>
    <row r="37" spans="1:11">
      <c r="A37" s="3" t="str">
        <f>HYPERLINK("https://www.analog.com/en/ADUM7703#details", "ADUM7703")</f>
        <v>ADUM7703</v>
      </c>
      <c r="B37">
        <v>1</v>
      </c>
      <c r="C37">
        <v>16</v>
      </c>
      <c r="D37" t="s">
        <v>56</v>
      </c>
      <c r="E37" t="s">
        <v>11</v>
      </c>
      <c r="F37">
        <v>2</v>
      </c>
      <c r="G37" t="s">
        <v>57</v>
      </c>
      <c r="H37" t="s">
        <v>30</v>
      </c>
      <c r="I37" t="s">
        <v>58</v>
      </c>
      <c r="J37" t="s">
        <v>87</v>
      </c>
      <c r="K37" t="s">
        <v>60</v>
      </c>
    </row>
    <row r="38" spans="1:11">
      <c r="A38" s="3" t="str">
        <f>HYPERLINK("https://www.analog.com/en/AD4110-1#details", "AD4110-1")</f>
        <v>AD4110-1</v>
      </c>
      <c r="B38">
        <v>1</v>
      </c>
      <c r="C38">
        <v>24</v>
      </c>
      <c r="D38" t="s">
        <v>64</v>
      </c>
      <c r="E38" t="s">
        <v>11</v>
      </c>
      <c r="F38" t="s">
        <v>11</v>
      </c>
      <c r="G38" t="s">
        <v>39</v>
      </c>
      <c r="H38" t="s">
        <v>24</v>
      </c>
      <c r="I38" t="s">
        <v>20</v>
      </c>
      <c r="J38" t="s">
        <v>88</v>
      </c>
      <c r="K38" t="s">
        <v>63</v>
      </c>
    </row>
    <row r="39" spans="1:11">
      <c r="A39" s="3" t="str">
        <f>HYPERLINK("https://www.analog.com/en/AD7380#details", "AD7380")</f>
        <v>AD7380</v>
      </c>
      <c r="B39">
        <v>2</v>
      </c>
      <c r="C39">
        <v>16</v>
      </c>
      <c r="D39" t="s">
        <v>35</v>
      </c>
      <c r="E39">
        <v>92.5</v>
      </c>
      <c r="F39">
        <v>0.75</v>
      </c>
      <c r="G39" t="s">
        <v>18</v>
      </c>
      <c r="H39" t="s">
        <v>30</v>
      </c>
      <c r="I39" t="s">
        <v>20</v>
      </c>
      <c r="J39" t="s">
        <v>36</v>
      </c>
      <c r="K39" t="s">
        <v>51</v>
      </c>
    </row>
    <row r="40" spans="1:11">
      <c r="A40" s="3" t="str">
        <f>HYPERLINK("https://www.analog.com/en/AD7381#details", "AD7381")</f>
        <v>AD7381</v>
      </c>
      <c r="B40">
        <v>2</v>
      </c>
      <c r="C40">
        <v>14</v>
      </c>
      <c r="D40" t="s">
        <v>35</v>
      </c>
      <c r="E40">
        <v>85.4</v>
      </c>
      <c r="F40">
        <v>0.3</v>
      </c>
      <c r="G40" t="s">
        <v>18</v>
      </c>
      <c r="H40" t="s">
        <v>30</v>
      </c>
      <c r="I40" t="s">
        <v>20</v>
      </c>
      <c r="J40" t="s">
        <v>36</v>
      </c>
      <c r="K40" t="s">
        <v>51</v>
      </c>
    </row>
    <row r="41" spans="1:11">
      <c r="A41" s="3" t="str">
        <f>HYPERLINK("https://www.analog.com/en/ADUM7701#details", "ADUM7701")</f>
        <v>ADUM7701</v>
      </c>
      <c r="B41">
        <v>1</v>
      </c>
      <c r="C41">
        <v>16</v>
      </c>
      <c r="D41" t="s">
        <v>56</v>
      </c>
      <c r="E41" t="s">
        <v>11</v>
      </c>
      <c r="F41">
        <v>2</v>
      </c>
      <c r="G41" t="s">
        <v>57</v>
      </c>
      <c r="H41" t="s">
        <v>30</v>
      </c>
      <c r="I41" t="s">
        <v>58</v>
      </c>
      <c r="J41" t="s">
        <v>87</v>
      </c>
      <c r="K41" t="s">
        <v>60</v>
      </c>
    </row>
    <row r="42" spans="1:11">
      <c r="A42" s="3" t="str">
        <f>HYPERLINK("https://www.analog.com/en/AD4111#details", "AD4111")</f>
        <v>AD4111</v>
      </c>
      <c r="B42">
        <v>16</v>
      </c>
      <c r="C42">
        <v>24</v>
      </c>
      <c r="D42" t="s">
        <v>61</v>
      </c>
      <c r="E42" t="s">
        <v>11</v>
      </c>
      <c r="F42" t="s">
        <v>11</v>
      </c>
      <c r="G42" t="s">
        <v>39</v>
      </c>
      <c r="H42" t="s">
        <v>24</v>
      </c>
      <c r="I42" t="s">
        <v>20</v>
      </c>
      <c r="J42" t="s">
        <v>62</v>
      </c>
      <c r="K42" t="s">
        <v>63</v>
      </c>
    </row>
    <row r="43" spans="1:11">
      <c r="A43" s="3" t="str">
        <f>HYPERLINK("https://www.analog.com/en/AD4112#details", "AD4112")</f>
        <v>AD4112</v>
      </c>
      <c r="B43">
        <v>16</v>
      </c>
      <c r="C43">
        <v>24</v>
      </c>
      <c r="D43" t="s">
        <v>61</v>
      </c>
      <c r="E43" t="s">
        <v>11</v>
      </c>
      <c r="F43" t="s">
        <v>11</v>
      </c>
      <c r="G43" t="s">
        <v>39</v>
      </c>
      <c r="H43" t="s">
        <v>24</v>
      </c>
      <c r="I43" t="s">
        <v>20</v>
      </c>
      <c r="J43" t="s">
        <v>62</v>
      </c>
      <c r="K43" t="s">
        <v>63</v>
      </c>
    </row>
    <row r="44" spans="1:11">
      <c r="A44" s="3" t="str">
        <f>HYPERLINK("https://www.analog.com/en/AD7768-1#details", "AD7768-1")</f>
        <v>AD7768-1</v>
      </c>
      <c r="B44">
        <v>1</v>
      </c>
      <c r="C44">
        <v>24</v>
      </c>
      <c r="D44" t="s">
        <v>38</v>
      </c>
      <c r="E44">
        <v>108</v>
      </c>
      <c r="F44" t="s">
        <v>11</v>
      </c>
      <c r="G44" t="s">
        <v>39</v>
      </c>
      <c r="H44" t="s">
        <v>30</v>
      </c>
      <c r="I44" t="s">
        <v>20</v>
      </c>
      <c r="J44" t="s">
        <v>89</v>
      </c>
      <c r="K44" t="s">
        <v>90</v>
      </c>
    </row>
    <row r="45" spans="1:11">
      <c r="A45" s="3" t="str">
        <f>HYPERLINK("https://www.analog.com/en/AD4002#details", "AD4002")</f>
        <v>AD4002</v>
      </c>
      <c r="B45">
        <v>1</v>
      </c>
      <c r="C45">
        <v>18</v>
      </c>
      <c r="D45" t="s">
        <v>17</v>
      </c>
      <c r="E45">
        <v>95</v>
      </c>
      <c r="F45">
        <v>0.8</v>
      </c>
      <c r="G45" t="s">
        <v>18</v>
      </c>
      <c r="H45" t="s">
        <v>43</v>
      </c>
      <c r="I45" t="s">
        <v>20</v>
      </c>
      <c r="J45" t="s">
        <v>91</v>
      </c>
      <c r="K45" t="s">
        <v>72</v>
      </c>
    </row>
    <row r="46" spans="1:11">
      <c r="A46" s="3" t="str">
        <f>HYPERLINK("https://www.analog.com/en/AD4006#details", "AD4006")</f>
        <v>AD4006</v>
      </c>
      <c r="B46">
        <v>1</v>
      </c>
      <c r="C46">
        <v>18</v>
      </c>
      <c r="D46" t="s">
        <v>46</v>
      </c>
      <c r="E46">
        <v>95</v>
      </c>
      <c r="F46">
        <v>0.8</v>
      </c>
      <c r="G46" t="s">
        <v>18</v>
      </c>
      <c r="H46" t="s">
        <v>43</v>
      </c>
      <c r="I46" t="s">
        <v>20</v>
      </c>
      <c r="J46" t="s">
        <v>92</v>
      </c>
      <c r="K46" t="s">
        <v>72</v>
      </c>
    </row>
    <row r="47" spans="1:11">
      <c r="A47" s="3" t="str">
        <f>HYPERLINK("https://www.analog.com/en/AD4010#details", "AD4010")</f>
        <v>AD4010</v>
      </c>
      <c r="B47">
        <v>1</v>
      </c>
      <c r="C47">
        <v>18</v>
      </c>
      <c r="D47" t="s">
        <v>42</v>
      </c>
      <c r="E47">
        <v>95</v>
      </c>
      <c r="F47">
        <v>0.8</v>
      </c>
      <c r="G47" t="s">
        <v>18</v>
      </c>
      <c r="H47" t="s">
        <v>43</v>
      </c>
      <c r="I47" t="s">
        <v>20</v>
      </c>
      <c r="J47" t="s">
        <v>93</v>
      </c>
      <c r="K47" t="s">
        <v>94</v>
      </c>
    </row>
    <row r="48" spans="1:11">
      <c r="A48" s="3" t="str">
        <f>HYPERLINK("https://www.analog.com/en/LTC2353-16#details", "LTC2353-16")</f>
        <v>LTC2353-16</v>
      </c>
      <c r="B48">
        <v>2</v>
      </c>
      <c r="C48">
        <v>16</v>
      </c>
      <c r="D48" t="s">
        <v>95</v>
      </c>
      <c r="E48">
        <v>94.2</v>
      </c>
      <c r="F48">
        <v>0.3</v>
      </c>
      <c r="G48" t="s">
        <v>18</v>
      </c>
      <c r="H48" t="s">
        <v>24</v>
      </c>
      <c r="I48" t="s">
        <v>96</v>
      </c>
      <c r="J48" t="s">
        <v>97</v>
      </c>
      <c r="K48" t="s">
        <v>98</v>
      </c>
    </row>
    <row r="49" spans="1:11">
      <c r="A49" s="3" t="str">
        <f>HYPERLINK("https://www.analog.com/en/AD4008#details", "AD4008")</f>
        <v>AD4008</v>
      </c>
      <c r="B49">
        <v>1</v>
      </c>
      <c r="C49">
        <v>16</v>
      </c>
      <c r="D49" t="s">
        <v>42</v>
      </c>
      <c r="E49">
        <v>93</v>
      </c>
      <c r="F49">
        <v>0.2</v>
      </c>
      <c r="G49" t="s">
        <v>18</v>
      </c>
      <c r="H49" t="s">
        <v>43</v>
      </c>
      <c r="I49" t="s">
        <v>20</v>
      </c>
      <c r="J49" t="s">
        <v>99</v>
      </c>
      <c r="K49" t="s">
        <v>94</v>
      </c>
    </row>
    <row r="50" spans="1:11">
      <c r="A50" s="3" t="str">
        <f>HYPERLINK("https://www.analog.com/en/LTC2357-16#details", "LTC2357-16")</f>
        <v>LTC2357-16</v>
      </c>
      <c r="B50">
        <v>4</v>
      </c>
      <c r="C50">
        <v>16</v>
      </c>
      <c r="D50" t="s">
        <v>100</v>
      </c>
      <c r="E50">
        <v>94.2</v>
      </c>
      <c r="F50">
        <v>0.3</v>
      </c>
      <c r="G50" t="s">
        <v>18</v>
      </c>
      <c r="H50" t="s">
        <v>24</v>
      </c>
      <c r="I50" t="s">
        <v>96</v>
      </c>
      <c r="J50" t="s">
        <v>101</v>
      </c>
      <c r="K50" t="s">
        <v>98</v>
      </c>
    </row>
    <row r="51" spans="1:11">
      <c r="A51" s="3" t="str">
        <f>HYPERLINK("https://www.analog.com/en/LTC2357-18#details", "LTC2357-18")</f>
        <v>LTC2357-18</v>
      </c>
      <c r="B51">
        <v>4</v>
      </c>
      <c r="C51">
        <v>18</v>
      </c>
      <c r="D51" t="s">
        <v>100</v>
      </c>
      <c r="E51">
        <v>96.4</v>
      </c>
      <c r="F51">
        <v>1</v>
      </c>
      <c r="G51" t="s">
        <v>18</v>
      </c>
      <c r="H51" t="s">
        <v>24</v>
      </c>
      <c r="I51" t="s">
        <v>96</v>
      </c>
      <c r="J51" t="s">
        <v>102</v>
      </c>
      <c r="K51" t="s">
        <v>98</v>
      </c>
    </row>
    <row r="52" spans="1:11">
      <c r="A52" s="3" t="str">
        <f>HYPERLINK("https://www.analog.com/en/AD4007#details", "AD4007")</f>
        <v>AD4007</v>
      </c>
      <c r="B52">
        <v>1</v>
      </c>
      <c r="C52">
        <v>18</v>
      </c>
      <c r="D52" t="s">
        <v>46</v>
      </c>
      <c r="E52">
        <v>100.5</v>
      </c>
      <c r="F52">
        <v>0.4</v>
      </c>
      <c r="G52" t="s">
        <v>18</v>
      </c>
      <c r="H52" t="s">
        <v>30</v>
      </c>
      <c r="I52" t="s">
        <v>20</v>
      </c>
      <c r="J52" t="s">
        <v>74</v>
      </c>
      <c r="K52" t="s">
        <v>72</v>
      </c>
    </row>
    <row r="53" spans="1:11">
      <c r="A53" s="3" t="str">
        <f>HYPERLINK("https://www.analog.com/en/AD4011#details", "AD4011")</f>
        <v>AD4011</v>
      </c>
      <c r="B53">
        <v>1</v>
      </c>
      <c r="C53">
        <v>18</v>
      </c>
      <c r="D53" t="s">
        <v>42</v>
      </c>
      <c r="E53">
        <v>100.5</v>
      </c>
      <c r="F53">
        <v>0.4</v>
      </c>
      <c r="G53" t="s">
        <v>18</v>
      </c>
      <c r="H53" t="s">
        <v>30</v>
      </c>
      <c r="I53" t="s">
        <v>20</v>
      </c>
      <c r="J53" t="s">
        <v>44</v>
      </c>
      <c r="K53" t="s">
        <v>94</v>
      </c>
    </row>
    <row r="54" spans="1:11">
      <c r="A54" s="3" t="str">
        <f>HYPERLINK("https://www.analog.com/en/AD4020#details", "AD4020")</f>
        <v>AD4020</v>
      </c>
      <c r="B54">
        <v>1</v>
      </c>
      <c r="C54">
        <v>20</v>
      </c>
      <c r="D54" t="s">
        <v>103</v>
      </c>
      <c r="E54">
        <v>100.5</v>
      </c>
      <c r="F54">
        <v>1</v>
      </c>
      <c r="G54" t="s">
        <v>18</v>
      </c>
      <c r="H54" t="s">
        <v>30</v>
      </c>
      <c r="I54" t="s">
        <v>20</v>
      </c>
      <c r="J54" t="s">
        <v>104</v>
      </c>
      <c r="K54" t="s">
        <v>72</v>
      </c>
    </row>
    <row r="55" spans="1:11">
      <c r="A55" s="3" t="str">
        <f>HYPERLINK("https://www.analog.com/en/AD7616-P#details", "AD7616-P")</f>
        <v>AD7616-P</v>
      </c>
      <c r="B55">
        <v>16</v>
      </c>
      <c r="C55">
        <v>16</v>
      </c>
      <c r="D55" t="s">
        <v>46</v>
      </c>
      <c r="E55">
        <v>90.5</v>
      </c>
      <c r="F55">
        <v>1</v>
      </c>
      <c r="G55" t="s">
        <v>18</v>
      </c>
      <c r="H55" t="s">
        <v>30</v>
      </c>
      <c r="I55" t="s">
        <v>105</v>
      </c>
      <c r="J55" t="s">
        <v>106</v>
      </c>
      <c r="K55" t="s">
        <v>107</v>
      </c>
    </row>
    <row r="56" spans="1:11">
      <c r="A56" s="3" t="str">
        <f>HYPERLINK("https://www.analog.com/en/AD7617#details", "AD7617")</f>
        <v>AD7617</v>
      </c>
      <c r="B56">
        <v>16</v>
      </c>
      <c r="C56">
        <v>14</v>
      </c>
      <c r="D56" t="s">
        <v>46</v>
      </c>
      <c r="E56">
        <v>85</v>
      </c>
      <c r="F56">
        <v>0.3</v>
      </c>
      <c r="G56" t="s">
        <v>18</v>
      </c>
      <c r="H56" t="s">
        <v>43</v>
      </c>
      <c r="I56" t="s">
        <v>47</v>
      </c>
      <c r="J56" t="s">
        <v>106</v>
      </c>
      <c r="K56" t="s">
        <v>107</v>
      </c>
    </row>
    <row r="57" spans="1:11">
      <c r="A57" s="3" t="str">
        <f>HYPERLINK("https://www.analog.com/en/AD7771#details", "AD7771")</f>
        <v>AD7771</v>
      </c>
      <c r="B57">
        <v>8</v>
      </c>
      <c r="C57">
        <v>24</v>
      </c>
      <c r="D57" t="s">
        <v>108</v>
      </c>
      <c r="E57">
        <v>95</v>
      </c>
      <c r="F57">
        <v>1.5</v>
      </c>
      <c r="G57" t="s">
        <v>39</v>
      </c>
      <c r="H57" t="s">
        <v>19</v>
      </c>
      <c r="I57" t="s">
        <v>20</v>
      </c>
      <c r="J57" t="s">
        <v>109</v>
      </c>
      <c r="K57" t="s">
        <v>83</v>
      </c>
    </row>
    <row r="58" spans="1:11">
      <c r="A58" s="3" t="str">
        <f>HYPERLINK("https://www.analog.com/en/LTC2324-12#details", "LTC2324-12")</f>
        <v>LTC2324-12</v>
      </c>
      <c r="B58">
        <v>4</v>
      </c>
      <c r="C58">
        <v>12</v>
      </c>
      <c r="D58" t="s">
        <v>17</v>
      </c>
      <c r="E58">
        <v>78.5</v>
      </c>
      <c r="F58">
        <v>0</v>
      </c>
      <c r="G58" t="s">
        <v>18</v>
      </c>
      <c r="H58" t="s">
        <v>24</v>
      </c>
      <c r="I58" t="s">
        <v>96</v>
      </c>
      <c r="J58" t="s">
        <v>110</v>
      </c>
      <c r="K58" t="s">
        <v>111</v>
      </c>
    </row>
    <row r="59" spans="1:11">
      <c r="A59" s="3" t="str">
        <f>HYPERLINK("https://www.analog.com/en/LTC2324-14#details", "LTC2324-14")</f>
        <v>LTC2324-14</v>
      </c>
      <c r="B59">
        <v>4</v>
      </c>
      <c r="C59">
        <v>14</v>
      </c>
      <c r="D59" t="s">
        <v>17</v>
      </c>
      <c r="E59">
        <v>82</v>
      </c>
      <c r="F59">
        <v>1</v>
      </c>
      <c r="G59" t="s">
        <v>18</v>
      </c>
      <c r="H59" t="s">
        <v>24</v>
      </c>
      <c r="I59" t="s">
        <v>96</v>
      </c>
      <c r="J59" t="s">
        <v>110</v>
      </c>
      <c r="K59" t="s">
        <v>111</v>
      </c>
    </row>
    <row r="60" spans="1:11">
      <c r="A60" s="3" t="str">
        <f>HYPERLINK("https://www.analog.com/en/LTC2324-16#details", "LTC2324-16")</f>
        <v>LTC2324-16</v>
      </c>
      <c r="B60">
        <v>4</v>
      </c>
      <c r="C60">
        <v>16</v>
      </c>
      <c r="D60" t="s">
        <v>17</v>
      </c>
      <c r="E60">
        <v>82</v>
      </c>
      <c r="F60">
        <v>2</v>
      </c>
      <c r="G60" t="s">
        <v>18</v>
      </c>
      <c r="H60" t="s">
        <v>30</v>
      </c>
      <c r="I60" t="s">
        <v>96</v>
      </c>
      <c r="J60" t="s">
        <v>110</v>
      </c>
      <c r="K60" t="s">
        <v>111</v>
      </c>
    </row>
    <row r="61" spans="1:11">
      <c r="A61" s="3" t="str">
        <f>HYPERLINK("https://www.analog.com/en/LTC2325-12#details", "LTC2325-12")</f>
        <v>LTC2325-12</v>
      </c>
      <c r="B61">
        <v>4</v>
      </c>
      <c r="C61">
        <v>12</v>
      </c>
      <c r="D61" t="s">
        <v>112</v>
      </c>
      <c r="E61">
        <v>77</v>
      </c>
      <c r="F61">
        <v>0.5</v>
      </c>
      <c r="G61" t="s">
        <v>18</v>
      </c>
      <c r="H61" t="s">
        <v>24</v>
      </c>
      <c r="I61" t="s">
        <v>96</v>
      </c>
      <c r="J61" t="s">
        <v>110</v>
      </c>
      <c r="K61" t="s">
        <v>111</v>
      </c>
    </row>
    <row r="62" spans="1:11">
      <c r="A62" s="3" t="str">
        <f>HYPERLINK("https://www.analog.com/en/LTC2325-14#details", "LTC2325-14")</f>
        <v>LTC2325-14</v>
      </c>
      <c r="B62">
        <v>4</v>
      </c>
      <c r="C62">
        <v>14</v>
      </c>
      <c r="D62" t="s">
        <v>112</v>
      </c>
      <c r="E62">
        <v>82</v>
      </c>
      <c r="F62">
        <v>1</v>
      </c>
      <c r="G62" t="s">
        <v>18</v>
      </c>
      <c r="H62" t="s">
        <v>24</v>
      </c>
      <c r="I62" t="s">
        <v>96</v>
      </c>
      <c r="J62" t="s">
        <v>110</v>
      </c>
      <c r="K62" t="s">
        <v>111</v>
      </c>
    </row>
    <row r="63" spans="1:11">
      <c r="A63" s="3" t="str">
        <f>HYPERLINK("https://www.analog.com/en/LTC2333-16#details", "LTC2333-16")</f>
        <v>LTC2333-16</v>
      </c>
      <c r="B63">
        <v>8</v>
      </c>
      <c r="C63">
        <v>16</v>
      </c>
      <c r="D63" t="s">
        <v>84</v>
      </c>
      <c r="E63">
        <v>94.2</v>
      </c>
      <c r="F63">
        <v>0.3</v>
      </c>
      <c r="G63" t="s">
        <v>18</v>
      </c>
      <c r="H63" t="s">
        <v>30</v>
      </c>
      <c r="I63" t="s">
        <v>96</v>
      </c>
      <c r="J63" t="s">
        <v>113</v>
      </c>
      <c r="K63" t="s">
        <v>98</v>
      </c>
    </row>
    <row r="64" spans="1:11">
      <c r="A64" s="3" t="str">
        <f>HYPERLINK("https://www.analog.com/en/LTC2333-18#details", "LTC2333-18")</f>
        <v>LTC2333-18</v>
      </c>
      <c r="B64">
        <v>8</v>
      </c>
      <c r="C64">
        <v>18</v>
      </c>
      <c r="D64" t="s">
        <v>84</v>
      </c>
      <c r="E64">
        <v>96.4</v>
      </c>
      <c r="F64">
        <v>0.75</v>
      </c>
      <c r="G64" t="s">
        <v>18</v>
      </c>
      <c r="H64" t="s">
        <v>30</v>
      </c>
      <c r="I64" t="s">
        <v>96</v>
      </c>
      <c r="J64" t="s">
        <v>113</v>
      </c>
      <c r="K64" t="s">
        <v>98</v>
      </c>
    </row>
    <row r="65" spans="1:11">
      <c r="A65" s="3" t="str">
        <f>HYPERLINK("https://www.analog.com/en/AD4004#details", "AD4004")</f>
        <v>AD4004</v>
      </c>
      <c r="B65">
        <v>1</v>
      </c>
      <c r="C65">
        <v>16</v>
      </c>
      <c r="D65" t="s">
        <v>46</v>
      </c>
      <c r="E65">
        <v>93</v>
      </c>
      <c r="F65">
        <v>0.2</v>
      </c>
      <c r="G65" t="s">
        <v>18</v>
      </c>
      <c r="H65" t="s">
        <v>43</v>
      </c>
      <c r="I65" t="s">
        <v>20</v>
      </c>
      <c r="J65" t="s">
        <v>92</v>
      </c>
      <c r="K65" t="s">
        <v>72</v>
      </c>
    </row>
    <row r="66" spans="1:11">
      <c r="A66" s="3" t="str">
        <f>HYPERLINK("https://www.analog.com/en/AD4005#details", "AD4005")</f>
        <v>AD4005</v>
      </c>
      <c r="B66">
        <v>1</v>
      </c>
      <c r="C66">
        <v>16</v>
      </c>
      <c r="D66" t="s">
        <v>46</v>
      </c>
      <c r="E66">
        <v>96.2</v>
      </c>
      <c r="F66">
        <v>0.2</v>
      </c>
      <c r="G66" t="s">
        <v>18</v>
      </c>
      <c r="H66" t="s">
        <v>30</v>
      </c>
      <c r="I66" t="s">
        <v>20</v>
      </c>
      <c r="J66" t="s">
        <v>74</v>
      </c>
      <c r="K66" t="s">
        <v>72</v>
      </c>
    </row>
    <row r="67" spans="1:11">
      <c r="A67" s="3" t="str">
        <f>HYPERLINK("https://www.analog.com/en/ADAQ7980#details", "ADAQ7980")</f>
        <v>ADAQ7980</v>
      </c>
      <c r="B67">
        <v>1</v>
      </c>
      <c r="C67">
        <v>16</v>
      </c>
      <c r="D67" t="s">
        <v>114</v>
      </c>
      <c r="E67">
        <v>91.5</v>
      </c>
      <c r="F67">
        <v>0.5</v>
      </c>
      <c r="G67" t="s">
        <v>18</v>
      </c>
      <c r="H67" t="s">
        <v>115</v>
      </c>
      <c r="I67" t="s">
        <v>20</v>
      </c>
      <c r="J67" t="s">
        <v>116</v>
      </c>
      <c r="K67" t="s">
        <v>117</v>
      </c>
    </row>
    <row r="68" spans="1:11">
      <c r="A68" s="3" t="str">
        <f>HYPERLINK("https://www.analog.com/en/ADAQ7988#details", "ADAQ7988")</f>
        <v>ADAQ7988</v>
      </c>
      <c r="B68">
        <v>1</v>
      </c>
      <c r="C68">
        <v>16</v>
      </c>
      <c r="D68" t="s">
        <v>42</v>
      </c>
      <c r="E68">
        <v>91.5</v>
      </c>
      <c r="F68">
        <v>0.5</v>
      </c>
      <c r="G68" t="s">
        <v>18</v>
      </c>
      <c r="H68" t="s">
        <v>115</v>
      </c>
      <c r="I68" t="s">
        <v>20</v>
      </c>
      <c r="J68" t="s">
        <v>118</v>
      </c>
      <c r="K68" t="s">
        <v>117</v>
      </c>
    </row>
    <row r="69" spans="1:11">
      <c r="A69" s="3" t="str">
        <f>HYPERLINK("https://www.analog.com/en/LTC2320-12#details", "LTC2320-12")</f>
        <v>LTC2320-12</v>
      </c>
      <c r="B69">
        <v>8</v>
      </c>
      <c r="C69">
        <v>12</v>
      </c>
      <c r="D69" t="s">
        <v>69</v>
      </c>
      <c r="E69">
        <v>77</v>
      </c>
      <c r="F69">
        <v>0.25</v>
      </c>
      <c r="G69" t="s">
        <v>18</v>
      </c>
      <c r="H69" t="s">
        <v>30</v>
      </c>
      <c r="I69" t="s">
        <v>96</v>
      </c>
      <c r="J69" t="s">
        <v>110</v>
      </c>
      <c r="K69" t="s">
        <v>111</v>
      </c>
    </row>
    <row r="70" spans="1:11">
      <c r="A70" s="3" t="str">
        <f>HYPERLINK("https://www.analog.com/en/LTC2320-14#details", "LTC2320-14")</f>
        <v>LTC2320-14</v>
      </c>
      <c r="B70">
        <v>8</v>
      </c>
      <c r="C70">
        <v>14</v>
      </c>
      <c r="D70" t="s">
        <v>69</v>
      </c>
      <c r="E70">
        <v>81</v>
      </c>
      <c r="F70">
        <v>1</v>
      </c>
      <c r="G70" t="s">
        <v>18</v>
      </c>
      <c r="H70" t="s">
        <v>30</v>
      </c>
      <c r="I70" t="s">
        <v>96</v>
      </c>
      <c r="J70" t="s">
        <v>110</v>
      </c>
      <c r="K70" t="s">
        <v>111</v>
      </c>
    </row>
    <row r="71" spans="1:11">
      <c r="A71" s="3" t="str">
        <f>HYPERLINK("https://www.analog.com/en/LTC2325-16#details", "LTC2325-16")</f>
        <v>LTC2325-16</v>
      </c>
      <c r="B71">
        <v>4</v>
      </c>
      <c r="C71">
        <v>16</v>
      </c>
      <c r="D71" t="s">
        <v>112</v>
      </c>
      <c r="E71">
        <v>82</v>
      </c>
      <c r="F71">
        <v>2</v>
      </c>
      <c r="G71" t="s">
        <v>18</v>
      </c>
      <c r="H71" t="s">
        <v>24</v>
      </c>
      <c r="I71" t="s">
        <v>96</v>
      </c>
      <c r="J71" t="s">
        <v>110</v>
      </c>
      <c r="K71" t="s">
        <v>111</v>
      </c>
    </row>
    <row r="72" spans="1:11">
      <c r="A72" s="3" t="str">
        <f>HYPERLINK("https://www.analog.com/en/LTC2358-18#details", "LTC2358-18")</f>
        <v>LTC2358-18</v>
      </c>
      <c r="B72">
        <v>8</v>
      </c>
      <c r="C72">
        <v>18</v>
      </c>
      <c r="D72" t="s">
        <v>119</v>
      </c>
      <c r="E72">
        <v>96.4</v>
      </c>
      <c r="F72">
        <v>1</v>
      </c>
      <c r="G72" t="s">
        <v>18</v>
      </c>
      <c r="H72" t="s">
        <v>24</v>
      </c>
      <c r="I72" t="s">
        <v>96</v>
      </c>
      <c r="J72" t="s">
        <v>120</v>
      </c>
      <c r="K72" t="s">
        <v>98</v>
      </c>
    </row>
    <row r="73" spans="1:11">
      <c r="A73" s="3" t="str">
        <f>HYPERLINK("https://www.analog.com/en/LTC2500-32#details", "LTC2500-32")</f>
        <v>LTC2500-32</v>
      </c>
      <c r="B73">
        <v>1</v>
      </c>
      <c r="C73">
        <v>32</v>
      </c>
      <c r="D73" t="s">
        <v>46</v>
      </c>
      <c r="E73">
        <v>148</v>
      </c>
      <c r="F73" t="s">
        <v>11</v>
      </c>
      <c r="G73" t="s">
        <v>121</v>
      </c>
      <c r="H73" t="s">
        <v>30</v>
      </c>
      <c r="I73" t="s">
        <v>20</v>
      </c>
      <c r="J73" t="s">
        <v>122</v>
      </c>
      <c r="K73" t="s">
        <v>123</v>
      </c>
    </row>
    <row r="74" spans="1:11">
      <c r="A74" s="3" t="str">
        <f>HYPERLINK("https://www.analog.com/en/AD4001#details", "AD4001")</f>
        <v>AD4001</v>
      </c>
      <c r="B74">
        <v>1</v>
      </c>
      <c r="C74">
        <v>16</v>
      </c>
      <c r="D74" t="s">
        <v>17</v>
      </c>
      <c r="E74">
        <v>96.2</v>
      </c>
      <c r="F74">
        <v>0.2</v>
      </c>
      <c r="G74" t="s">
        <v>18</v>
      </c>
      <c r="H74" t="s">
        <v>30</v>
      </c>
      <c r="I74" t="s">
        <v>20</v>
      </c>
      <c r="J74" t="s">
        <v>124</v>
      </c>
      <c r="K74" t="s">
        <v>72</v>
      </c>
    </row>
    <row r="75" spans="1:11">
      <c r="A75" s="3" t="str">
        <f>HYPERLINK("https://www.analog.com/en/LTC2353-18#details", "LTC2353-18")</f>
        <v>LTC2353-18</v>
      </c>
      <c r="B75">
        <v>2</v>
      </c>
      <c r="C75">
        <v>18</v>
      </c>
      <c r="D75" t="s">
        <v>95</v>
      </c>
      <c r="E75">
        <v>96.4</v>
      </c>
      <c r="F75">
        <v>1</v>
      </c>
      <c r="G75" t="s">
        <v>18</v>
      </c>
      <c r="H75" t="s">
        <v>24</v>
      </c>
      <c r="I75" t="s">
        <v>96</v>
      </c>
      <c r="J75" t="s">
        <v>125</v>
      </c>
      <c r="K75" t="s">
        <v>98</v>
      </c>
    </row>
    <row r="76" spans="1:11">
      <c r="A76" s="3" t="str">
        <f>HYPERLINK("https://www.analog.com/en/LTC2358-16#details", "LTC2358-16")</f>
        <v>LTC2358-16</v>
      </c>
      <c r="B76">
        <v>8</v>
      </c>
      <c r="C76">
        <v>16</v>
      </c>
      <c r="D76" t="s">
        <v>119</v>
      </c>
      <c r="E76">
        <v>94.2</v>
      </c>
      <c r="F76">
        <v>0.3</v>
      </c>
      <c r="G76" t="s">
        <v>18</v>
      </c>
      <c r="H76" t="s">
        <v>24</v>
      </c>
      <c r="I76" t="s">
        <v>96</v>
      </c>
      <c r="J76" t="s">
        <v>120</v>
      </c>
      <c r="K76" t="s">
        <v>98</v>
      </c>
    </row>
    <row r="77" spans="1:11">
      <c r="A77" s="3" t="str">
        <f>HYPERLINK("https://www.analog.com/en/AD4000#details", "AD4000")</f>
        <v>AD4000</v>
      </c>
      <c r="B77">
        <v>1</v>
      </c>
      <c r="C77">
        <v>16</v>
      </c>
      <c r="D77" t="s">
        <v>17</v>
      </c>
      <c r="E77">
        <v>93</v>
      </c>
      <c r="F77">
        <v>0.2</v>
      </c>
      <c r="G77" t="s">
        <v>18</v>
      </c>
      <c r="H77" t="s">
        <v>43</v>
      </c>
      <c r="I77" t="s">
        <v>20</v>
      </c>
      <c r="J77" t="s">
        <v>91</v>
      </c>
      <c r="K77" t="s">
        <v>72</v>
      </c>
    </row>
    <row r="78" spans="1:11">
      <c r="A78" s="3" t="str">
        <f>HYPERLINK("https://www.analog.com/en/AD4003#details", "AD4003")</f>
        <v>AD4003</v>
      </c>
      <c r="B78">
        <v>1</v>
      </c>
      <c r="C78">
        <v>18</v>
      </c>
      <c r="D78" t="s">
        <v>17</v>
      </c>
      <c r="E78">
        <v>100.5</v>
      </c>
      <c r="F78">
        <v>0.4</v>
      </c>
      <c r="G78" t="s">
        <v>18</v>
      </c>
      <c r="H78" t="s">
        <v>30</v>
      </c>
      <c r="I78" t="s">
        <v>20</v>
      </c>
      <c r="J78" t="s">
        <v>124</v>
      </c>
      <c r="K78" t="s">
        <v>126</v>
      </c>
    </row>
    <row r="79" spans="1:11">
      <c r="A79" s="3" t="str">
        <f>HYPERLINK("https://www.analog.com/en/AD7605-4#details", "AD7605-4")</f>
        <v>AD7605-4</v>
      </c>
      <c r="B79">
        <v>4</v>
      </c>
      <c r="C79">
        <v>16</v>
      </c>
      <c r="D79" t="s">
        <v>127</v>
      </c>
      <c r="E79">
        <v>90</v>
      </c>
      <c r="F79">
        <v>0.5</v>
      </c>
      <c r="G79" t="s">
        <v>18</v>
      </c>
      <c r="H79" t="s">
        <v>76</v>
      </c>
      <c r="I79" t="s">
        <v>47</v>
      </c>
      <c r="J79" t="s">
        <v>128</v>
      </c>
      <c r="K79" t="s">
        <v>49</v>
      </c>
    </row>
    <row r="80" spans="1:11">
      <c r="A80" s="3" t="str">
        <f>HYPERLINK("https://www.analog.com/en/AD7616#details", "AD7616")</f>
        <v>AD7616</v>
      </c>
      <c r="B80">
        <v>16</v>
      </c>
      <c r="C80">
        <v>16</v>
      </c>
      <c r="D80" t="s">
        <v>46</v>
      </c>
      <c r="E80">
        <v>90.5</v>
      </c>
      <c r="F80">
        <v>1</v>
      </c>
      <c r="G80" t="s">
        <v>18</v>
      </c>
      <c r="H80" t="s">
        <v>30</v>
      </c>
      <c r="I80" t="s">
        <v>47</v>
      </c>
      <c r="J80" t="s">
        <v>106</v>
      </c>
      <c r="K80" t="s">
        <v>107</v>
      </c>
    </row>
    <row r="81" spans="1:11">
      <c r="A81" s="3" t="str">
        <f>HYPERLINK("https://www.analog.com/en/LTC2310-14#details", "LTC2310-14")</f>
        <v>LTC2310-14</v>
      </c>
      <c r="B81">
        <v>1</v>
      </c>
      <c r="C81">
        <v>14</v>
      </c>
      <c r="D81" t="s">
        <v>17</v>
      </c>
      <c r="E81">
        <v>82</v>
      </c>
      <c r="F81">
        <v>0.8</v>
      </c>
      <c r="G81" t="s">
        <v>18</v>
      </c>
      <c r="H81" t="s">
        <v>30</v>
      </c>
      <c r="I81" t="s">
        <v>96</v>
      </c>
      <c r="J81" t="s">
        <v>129</v>
      </c>
      <c r="K81" t="s">
        <v>130</v>
      </c>
    </row>
    <row r="82" spans="1:11">
      <c r="A82" s="3" t="str">
        <f>HYPERLINK("https://www.analog.com/en/LTC2310-16#details", "LTC2310-16")</f>
        <v>LTC2310-16</v>
      </c>
      <c r="B82">
        <v>1</v>
      </c>
      <c r="C82">
        <v>16</v>
      </c>
      <c r="D82" t="s">
        <v>17</v>
      </c>
      <c r="E82">
        <v>82</v>
      </c>
      <c r="F82">
        <v>3</v>
      </c>
      <c r="G82" t="s">
        <v>18</v>
      </c>
      <c r="H82" t="s">
        <v>30</v>
      </c>
      <c r="I82" t="s">
        <v>96</v>
      </c>
      <c r="J82" t="s">
        <v>21</v>
      </c>
      <c r="K82" t="s">
        <v>130</v>
      </c>
    </row>
    <row r="83" spans="1:11">
      <c r="A83" s="3" t="str">
        <f>HYPERLINK("https://www.analog.com/en/LTC2311-12#details", "LTC2311-12")</f>
        <v>LTC2311-12</v>
      </c>
      <c r="B83">
        <v>1</v>
      </c>
      <c r="C83">
        <v>12</v>
      </c>
      <c r="D83" t="s">
        <v>112</v>
      </c>
      <c r="E83">
        <v>73</v>
      </c>
      <c r="F83">
        <v>0.25</v>
      </c>
      <c r="G83" t="s">
        <v>18</v>
      </c>
      <c r="H83" t="s">
        <v>131</v>
      </c>
      <c r="I83" t="s">
        <v>96</v>
      </c>
      <c r="J83" t="s">
        <v>21</v>
      </c>
      <c r="K83" t="s">
        <v>130</v>
      </c>
    </row>
    <row r="84" spans="1:11">
      <c r="A84" s="3" t="str">
        <f>HYPERLINK("https://www.analog.com/en/LTC2344-16#details", "LTC2344-16")</f>
        <v>LTC2344-16</v>
      </c>
      <c r="B84">
        <v>4</v>
      </c>
      <c r="C84">
        <v>16</v>
      </c>
      <c r="D84" t="s">
        <v>132</v>
      </c>
      <c r="E84">
        <v>93.4</v>
      </c>
      <c r="F84">
        <v>0.3</v>
      </c>
      <c r="G84" t="s">
        <v>18</v>
      </c>
      <c r="H84" t="s">
        <v>30</v>
      </c>
      <c r="I84" t="s">
        <v>96</v>
      </c>
      <c r="J84" t="s">
        <v>80</v>
      </c>
      <c r="K84" t="s">
        <v>133</v>
      </c>
    </row>
    <row r="85" spans="1:11">
      <c r="A85" s="3" t="str">
        <f>HYPERLINK("https://www.analog.com/en/LTC2344-18#details", "LTC2344-18")</f>
        <v>LTC2344-18</v>
      </c>
      <c r="B85">
        <v>4</v>
      </c>
      <c r="C85">
        <v>18</v>
      </c>
      <c r="D85" t="s">
        <v>132</v>
      </c>
      <c r="E85">
        <v>95</v>
      </c>
      <c r="F85">
        <v>1.5</v>
      </c>
      <c r="G85" t="s">
        <v>18</v>
      </c>
      <c r="H85" t="s">
        <v>30</v>
      </c>
      <c r="I85" t="s">
        <v>96</v>
      </c>
      <c r="J85" t="s">
        <v>80</v>
      </c>
      <c r="K85" t="s">
        <v>133</v>
      </c>
    </row>
    <row r="86" spans="1:11">
      <c r="A86" s="3" t="str">
        <f>HYPERLINK("https://www.analog.com/en/LTC2508-32#details", "LTC2508-32")</f>
        <v>LTC2508-32</v>
      </c>
      <c r="B86">
        <v>1</v>
      </c>
      <c r="C86">
        <v>32</v>
      </c>
      <c r="D86" t="s">
        <v>46</v>
      </c>
      <c r="E86">
        <v>145</v>
      </c>
      <c r="F86">
        <v>2147</v>
      </c>
      <c r="G86" t="s">
        <v>121</v>
      </c>
      <c r="H86" t="s">
        <v>30</v>
      </c>
      <c r="I86" t="s">
        <v>20</v>
      </c>
      <c r="J86" t="s">
        <v>122</v>
      </c>
      <c r="K86" t="s">
        <v>123</v>
      </c>
    </row>
    <row r="87" spans="1:11">
      <c r="A87" s="3" t="str">
        <f>HYPERLINK("https://www.analog.com/en/RT2378-20#details", "RT2378-20")</f>
        <v>RT2378-20</v>
      </c>
      <c r="B87">
        <v>1</v>
      </c>
      <c r="C87">
        <v>20</v>
      </c>
      <c r="D87" t="s">
        <v>46</v>
      </c>
      <c r="E87">
        <v>104</v>
      </c>
      <c r="F87">
        <v>0.5</v>
      </c>
      <c r="G87" t="s">
        <v>18</v>
      </c>
      <c r="H87" t="s">
        <v>30</v>
      </c>
      <c r="I87" t="s">
        <v>20</v>
      </c>
      <c r="J87" t="s">
        <v>116</v>
      </c>
      <c r="K87" t="s">
        <v>134</v>
      </c>
    </row>
    <row r="88" spans="1:11">
      <c r="A88" s="3" t="str">
        <f>HYPERLINK("https://www.analog.com/en/LTC2311-14#details", "LTC2311-14")</f>
        <v>LTC2311-14</v>
      </c>
      <c r="B88">
        <v>1</v>
      </c>
      <c r="C88">
        <v>14</v>
      </c>
      <c r="D88" t="s">
        <v>112</v>
      </c>
      <c r="E88">
        <v>80</v>
      </c>
      <c r="F88">
        <v>0.75</v>
      </c>
      <c r="G88" t="s">
        <v>18</v>
      </c>
      <c r="H88" t="s">
        <v>131</v>
      </c>
      <c r="I88" t="s">
        <v>96</v>
      </c>
      <c r="J88" t="s">
        <v>21</v>
      </c>
      <c r="K88" t="s">
        <v>130</v>
      </c>
    </row>
    <row r="89" spans="1:11">
      <c r="A89" s="3" t="str">
        <f>HYPERLINK("https://www.analog.com/en/LTC2311-16#details", "LTC2311-16")</f>
        <v>LTC2311-16</v>
      </c>
      <c r="B89">
        <v>1</v>
      </c>
      <c r="C89">
        <v>16</v>
      </c>
      <c r="D89" t="s">
        <v>112</v>
      </c>
      <c r="E89">
        <v>82</v>
      </c>
      <c r="F89">
        <v>3</v>
      </c>
      <c r="G89" t="s">
        <v>18</v>
      </c>
      <c r="H89" t="s">
        <v>131</v>
      </c>
      <c r="I89" t="s">
        <v>96</v>
      </c>
      <c r="J89" t="s">
        <v>21</v>
      </c>
      <c r="K89" t="s">
        <v>130</v>
      </c>
    </row>
    <row r="90" spans="1:11">
      <c r="A90" s="3" t="str">
        <f>HYPERLINK("https://www.analog.com/en/AD7761#details", "AD7761")</f>
        <v>AD7761</v>
      </c>
      <c r="B90">
        <v>8</v>
      </c>
      <c r="C90">
        <v>16</v>
      </c>
      <c r="D90" t="s">
        <v>135</v>
      </c>
      <c r="E90">
        <v>97.9</v>
      </c>
      <c r="F90">
        <v>1</v>
      </c>
      <c r="G90" t="s">
        <v>39</v>
      </c>
      <c r="H90" t="s">
        <v>30</v>
      </c>
      <c r="I90" t="s">
        <v>20</v>
      </c>
      <c r="J90" t="s">
        <v>136</v>
      </c>
      <c r="K90" t="s">
        <v>49</v>
      </c>
    </row>
    <row r="91" spans="1:11">
      <c r="A91" s="3" t="str">
        <f>HYPERLINK("https://www.analog.com/en/AD7768-4#details", "AD7768-4")</f>
        <v>AD7768-4</v>
      </c>
      <c r="B91">
        <v>4</v>
      </c>
      <c r="C91">
        <v>24</v>
      </c>
      <c r="D91" t="s">
        <v>135</v>
      </c>
      <c r="E91">
        <v>107.8</v>
      </c>
      <c r="F91" t="s">
        <v>11</v>
      </c>
      <c r="G91" t="s">
        <v>39</v>
      </c>
      <c r="H91" t="s">
        <v>30</v>
      </c>
      <c r="I91" t="s">
        <v>20</v>
      </c>
      <c r="J91" t="s">
        <v>137</v>
      </c>
      <c r="K91" t="s">
        <v>49</v>
      </c>
    </row>
    <row r="92" spans="1:11">
      <c r="A92" s="3" t="str">
        <f>HYPERLINK("https://www.analog.com/en/AD7770#details", "AD7770")</f>
        <v>AD7770</v>
      </c>
      <c r="B92">
        <v>8</v>
      </c>
      <c r="C92">
        <v>24</v>
      </c>
      <c r="D92" t="s">
        <v>138</v>
      </c>
      <c r="E92">
        <v>103</v>
      </c>
      <c r="F92">
        <v>1.5</v>
      </c>
      <c r="G92" t="s">
        <v>39</v>
      </c>
      <c r="H92" t="s">
        <v>19</v>
      </c>
      <c r="I92" t="s">
        <v>20</v>
      </c>
      <c r="J92" t="s">
        <v>139</v>
      </c>
      <c r="K92" t="s">
        <v>83</v>
      </c>
    </row>
    <row r="93" spans="1:11">
      <c r="A93" s="3" t="str">
        <f>HYPERLINK("https://www.analog.com/en/AD7779#details", "AD7779")</f>
        <v>AD7779</v>
      </c>
      <c r="B93">
        <v>8</v>
      </c>
      <c r="C93">
        <v>24</v>
      </c>
      <c r="D93" t="s">
        <v>140</v>
      </c>
      <c r="E93">
        <v>108</v>
      </c>
      <c r="F93">
        <v>1.5</v>
      </c>
      <c r="G93" t="s">
        <v>39</v>
      </c>
      <c r="H93" t="s">
        <v>19</v>
      </c>
      <c r="I93" t="s">
        <v>20</v>
      </c>
      <c r="J93" t="s">
        <v>141</v>
      </c>
      <c r="K93" t="s">
        <v>83</v>
      </c>
    </row>
    <row r="94" spans="1:11">
      <c r="A94" s="3" t="str">
        <f>HYPERLINK("https://www.analog.com/en/LTC2335-16#details", "LTC2335-16")</f>
        <v>LTC2335-16</v>
      </c>
      <c r="B94">
        <v>8</v>
      </c>
      <c r="C94">
        <v>16</v>
      </c>
      <c r="D94" t="s">
        <v>46</v>
      </c>
      <c r="E94">
        <v>94.4</v>
      </c>
      <c r="F94">
        <v>0.3</v>
      </c>
      <c r="G94" t="s">
        <v>18</v>
      </c>
      <c r="H94" t="s">
        <v>19</v>
      </c>
      <c r="I94" t="s">
        <v>96</v>
      </c>
      <c r="J94" t="s">
        <v>142</v>
      </c>
      <c r="K94" t="s">
        <v>98</v>
      </c>
    </row>
    <row r="95" spans="1:11">
      <c r="A95" s="3" t="str">
        <f>HYPERLINK("https://www.analog.com/en/LTC2335-18#details", "LTC2335-18")</f>
        <v>LTC2335-18</v>
      </c>
      <c r="B95">
        <v>8</v>
      </c>
      <c r="C95">
        <v>18</v>
      </c>
      <c r="D95" t="s">
        <v>46</v>
      </c>
      <c r="E95">
        <v>96.7</v>
      </c>
      <c r="F95">
        <v>1</v>
      </c>
      <c r="G95" t="s">
        <v>18</v>
      </c>
      <c r="H95" t="s">
        <v>19</v>
      </c>
      <c r="I95" t="s">
        <v>96</v>
      </c>
      <c r="J95" t="s">
        <v>142</v>
      </c>
      <c r="K95" t="s">
        <v>98</v>
      </c>
    </row>
    <row r="96" spans="1:11">
      <c r="A96" s="3" t="str">
        <f>HYPERLINK("https://www.analog.com/en/LTC2345-16#details", "LTC2345-16")</f>
        <v>LTC2345-16</v>
      </c>
      <c r="B96">
        <v>8</v>
      </c>
      <c r="C96">
        <v>16</v>
      </c>
      <c r="D96" t="s">
        <v>119</v>
      </c>
      <c r="E96">
        <v>91</v>
      </c>
      <c r="F96">
        <v>0.5</v>
      </c>
      <c r="G96" t="s">
        <v>18</v>
      </c>
      <c r="H96" t="s">
        <v>30</v>
      </c>
      <c r="I96" t="s">
        <v>96</v>
      </c>
      <c r="J96" t="s">
        <v>80</v>
      </c>
      <c r="K96" t="s">
        <v>143</v>
      </c>
    </row>
    <row r="97" spans="1:11">
      <c r="A97" s="3" t="str">
        <f>HYPERLINK("https://www.analog.com/en/LTC2345-18#details", "LTC2345-18")</f>
        <v>LTC2345-18</v>
      </c>
      <c r="B97">
        <v>8</v>
      </c>
      <c r="C97">
        <v>18</v>
      </c>
      <c r="D97" t="s">
        <v>119</v>
      </c>
      <c r="E97">
        <v>91.8</v>
      </c>
      <c r="F97">
        <v>1.5</v>
      </c>
      <c r="G97" t="s">
        <v>18</v>
      </c>
      <c r="H97" t="s">
        <v>30</v>
      </c>
      <c r="I97" t="s">
        <v>96</v>
      </c>
      <c r="J97" t="s">
        <v>80</v>
      </c>
      <c r="K97" t="s">
        <v>143</v>
      </c>
    </row>
    <row r="98" spans="1:11">
      <c r="A98" s="3" t="str">
        <f>HYPERLINK("https://www.analog.com/en/LTC2385-16#details", "LTC2385-16")</f>
        <v>LTC2385-16</v>
      </c>
      <c r="B98">
        <v>1</v>
      </c>
      <c r="C98">
        <v>16</v>
      </c>
      <c r="D98" t="s">
        <v>112</v>
      </c>
      <c r="E98">
        <v>93.8</v>
      </c>
      <c r="F98">
        <v>0.15</v>
      </c>
      <c r="G98" t="s">
        <v>18</v>
      </c>
      <c r="H98" t="s">
        <v>30</v>
      </c>
      <c r="I98" t="s">
        <v>144</v>
      </c>
      <c r="J98" t="s">
        <v>145</v>
      </c>
      <c r="K98" t="s">
        <v>133</v>
      </c>
    </row>
    <row r="99" spans="1:11">
      <c r="A99" s="3" t="str">
        <f>HYPERLINK("https://www.analog.com/en/LTC2385-18#details", "LTC2385-18")</f>
        <v>LTC2385-18</v>
      </c>
      <c r="B99">
        <v>1</v>
      </c>
      <c r="C99">
        <v>18</v>
      </c>
      <c r="D99" t="s">
        <v>112</v>
      </c>
      <c r="E99">
        <v>95.7</v>
      </c>
      <c r="F99">
        <v>0.6</v>
      </c>
      <c r="G99" t="s">
        <v>18</v>
      </c>
      <c r="H99" t="s">
        <v>30</v>
      </c>
      <c r="I99" t="s">
        <v>144</v>
      </c>
      <c r="J99" t="s">
        <v>145</v>
      </c>
      <c r="K99" t="s">
        <v>133</v>
      </c>
    </row>
    <row r="100" spans="1:11">
      <c r="A100" s="3" t="str">
        <f>HYPERLINK("https://www.analog.com/en/LTC2386-16#details", "LTC2386-16")</f>
        <v>LTC2386-16</v>
      </c>
      <c r="B100">
        <v>1</v>
      </c>
      <c r="C100">
        <v>16</v>
      </c>
      <c r="D100" t="s">
        <v>146</v>
      </c>
      <c r="E100">
        <v>93.8</v>
      </c>
      <c r="F100">
        <v>0.15</v>
      </c>
      <c r="G100" t="s">
        <v>18</v>
      </c>
      <c r="H100" t="s">
        <v>30</v>
      </c>
      <c r="I100" t="s">
        <v>144</v>
      </c>
      <c r="J100" t="s">
        <v>147</v>
      </c>
      <c r="K100" t="s">
        <v>133</v>
      </c>
    </row>
    <row r="101" spans="1:11">
      <c r="A101" s="3" t="str">
        <f>HYPERLINK("https://www.analog.com/en/LTC2386-18#details", "LTC2386-18")</f>
        <v>LTC2386-18</v>
      </c>
      <c r="B101">
        <v>1</v>
      </c>
      <c r="C101">
        <v>18</v>
      </c>
      <c r="D101" t="s">
        <v>146</v>
      </c>
      <c r="E101">
        <v>95.7</v>
      </c>
      <c r="F101">
        <v>0.6</v>
      </c>
      <c r="G101" t="s">
        <v>18</v>
      </c>
      <c r="H101" t="s">
        <v>30</v>
      </c>
      <c r="I101" t="s">
        <v>144</v>
      </c>
      <c r="J101" t="s">
        <v>147</v>
      </c>
      <c r="K101" t="s">
        <v>133</v>
      </c>
    </row>
    <row r="102" spans="1:11">
      <c r="A102" s="3" t="str">
        <f>HYPERLINK("https://www.analog.com/en/AD7768#details", "AD7768")</f>
        <v>AD7768</v>
      </c>
      <c r="B102">
        <v>8</v>
      </c>
      <c r="C102">
        <v>24</v>
      </c>
      <c r="D102" t="s">
        <v>135</v>
      </c>
      <c r="E102">
        <v>107.8</v>
      </c>
      <c r="F102" t="s">
        <v>11</v>
      </c>
      <c r="G102" t="s">
        <v>39</v>
      </c>
      <c r="H102" t="s">
        <v>30</v>
      </c>
      <c r="I102" t="s">
        <v>20</v>
      </c>
      <c r="J102" t="s">
        <v>148</v>
      </c>
      <c r="K102" t="s">
        <v>86</v>
      </c>
    </row>
    <row r="103" spans="1:11">
      <c r="A103" s="3" t="str">
        <f>HYPERLINK("https://www.analog.com/en/LTC2310-12#details", "LTC2310-12")</f>
        <v>LTC2310-12</v>
      </c>
      <c r="B103">
        <v>1</v>
      </c>
      <c r="C103">
        <v>12</v>
      </c>
      <c r="D103" t="s">
        <v>17</v>
      </c>
      <c r="E103">
        <v>73</v>
      </c>
      <c r="F103">
        <v>0.25</v>
      </c>
      <c r="G103" t="s">
        <v>18</v>
      </c>
      <c r="H103" t="s">
        <v>30</v>
      </c>
      <c r="I103" t="s">
        <v>96</v>
      </c>
      <c r="J103" t="s">
        <v>129</v>
      </c>
      <c r="K103" t="s">
        <v>130</v>
      </c>
    </row>
    <row r="104" spans="1:11">
      <c r="A104" s="3" t="str">
        <f>HYPERLINK("https://www.analog.com/en/LTC2320-16#details", "LTC2320-16")</f>
        <v>LTC2320-16</v>
      </c>
      <c r="B104">
        <v>8</v>
      </c>
      <c r="C104">
        <v>16</v>
      </c>
      <c r="D104" t="s">
        <v>69</v>
      </c>
      <c r="E104">
        <v>82</v>
      </c>
      <c r="F104">
        <v>2</v>
      </c>
      <c r="G104" t="s">
        <v>18</v>
      </c>
      <c r="H104" t="s">
        <v>30</v>
      </c>
      <c r="I104" t="s">
        <v>96</v>
      </c>
      <c r="J104" t="s">
        <v>110</v>
      </c>
      <c r="K104" t="s">
        <v>111</v>
      </c>
    </row>
    <row r="105" spans="1:11">
      <c r="A105" s="3" t="str">
        <f>HYPERLINK("https://www.analog.com/en/LTC2341-16#details", "LTC2341-16")</f>
        <v>LTC2341-16</v>
      </c>
      <c r="B105">
        <v>2</v>
      </c>
      <c r="C105">
        <v>16</v>
      </c>
      <c r="D105" t="s">
        <v>149</v>
      </c>
      <c r="E105">
        <v>93.4</v>
      </c>
      <c r="F105">
        <v>0.3</v>
      </c>
      <c r="G105" t="s">
        <v>18</v>
      </c>
      <c r="H105" t="s">
        <v>30</v>
      </c>
      <c r="I105" t="s">
        <v>96</v>
      </c>
      <c r="J105" t="s">
        <v>150</v>
      </c>
      <c r="K105" t="s">
        <v>133</v>
      </c>
    </row>
    <row r="106" spans="1:11">
      <c r="A106" s="3" t="str">
        <f>HYPERLINK("https://www.analog.com/en/LTC2341-18#details", "LTC2341-18")</f>
        <v>LTC2341-18</v>
      </c>
      <c r="B106">
        <v>2</v>
      </c>
      <c r="C106">
        <v>18</v>
      </c>
      <c r="D106" t="s">
        <v>149</v>
      </c>
      <c r="E106">
        <v>95</v>
      </c>
      <c r="F106">
        <v>1.5</v>
      </c>
      <c r="G106" t="s">
        <v>18</v>
      </c>
      <c r="H106" t="s">
        <v>30</v>
      </c>
      <c r="I106" t="s">
        <v>96</v>
      </c>
      <c r="J106" t="s">
        <v>150</v>
      </c>
      <c r="K106" t="s">
        <v>133</v>
      </c>
    </row>
    <row r="107" spans="1:11">
      <c r="A107" s="3" t="str">
        <f>HYPERLINK("https://www.analog.com/en/LTC2368-24#details", "LTC2368-24")</f>
        <v>LTC2368-24</v>
      </c>
      <c r="B107">
        <v>1</v>
      </c>
      <c r="C107">
        <v>24</v>
      </c>
      <c r="D107" t="s">
        <v>46</v>
      </c>
      <c r="E107">
        <v>98</v>
      </c>
      <c r="F107">
        <v>8.3000000000000007</v>
      </c>
      <c r="G107" t="s">
        <v>121</v>
      </c>
      <c r="H107" t="s">
        <v>115</v>
      </c>
      <c r="I107" t="s">
        <v>20</v>
      </c>
      <c r="J107" t="s">
        <v>116</v>
      </c>
      <c r="K107" t="s">
        <v>151</v>
      </c>
    </row>
    <row r="108" spans="1:11">
      <c r="A108" s="3" t="str">
        <f>HYPERLINK("https://www.analog.com/en/LTC2374-16#details", "LTC2374-16")</f>
        <v>LTC2374-16</v>
      </c>
      <c r="B108">
        <v>8</v>
      </c>
      <c r="C108">
        <v>16</v>
      </c>
      <c r="D108" t="s">
        <v>152</v>
      </c>
      <c r="E108">
        <v>96</v>
      </c>
      <c r="F108">
        <v>0.1</v>
      </c>
      <c r="G108" t="s">
        <v>18</v>
      </c>
      <c r="H108" t="s">
        <v>30</v>
      </c>
      <c r="I108" t="s">
        <v>20</v>
      </c>
      <c r="J108" t="s">
        <v>153</v>
      </c>
      <c r="K108" t="s">
        <v>133</v>
      </c>
    </row>
    <row r="109" spans="1:11">
      <c r="A109" s="3" t="str">
        <f>HYPERLINK("https://www.analog.com/en/LTC2512-24#details", "LTC2512-24")</f>
        <v>LTC2512-24</v>
      </c>
      <c r="B109">
        <v>1</v>
      </c>
      <c r="C109">
        <v>24</v>
      </c>
      <c r="D109" t="s">
        <v>132</v>
      </c>
      <c r="E109">
        <v>117</v>
      </c>
      <c r="F109">
        <v>16.7</v>
      </c>
      <c r="G109" t="s">
        <v>121</v>
      </c>
      <c r="H109" t="s">
        <v>30</v>
      </c>
      <c r="I109" t="s">
        <v>96</v>
      </c>
      <c r="J109" t="s">
        <v>21</v>
      </c>
      <c r="K109" t="s">
        <v>123</v>
      </c>
    </row>
    <row r="110" spans="1:11">
      <c r="A110" s="3" t="str">
        <f>HYPERLINK("https://www.analog.com/en/LTC2348-16#details", "LTC2348-16")</f>
        <v>LTC2348-16</v>
      </c>
      <c r="B110">
        <v>8</v>
      </c>
      <c r="C110">
        <v>16</v>
      </c>
      <c r="D110" t="s">
        <v>119</v>
      </c>
      <c r="E110">
        <v>94.4</v>
      </c>
      <c r="F110">
        <v>0.3</v>
      </c>
      <c r="G110" t="s">
        <v>18</v>
      </c>
      <c r="H110" t="s">
        <v>131</v>
      </c>
      <c r="I110" t="s">
        <v>96</v>
      </c>
      <c r="J110" t="s">
        <v>154</v>
      </c>
      <c r="K110" t="s">
        <v>98</v>
      </c>
    </row>
    <row r="111" spans="1:11">
      <c r="A111" s="3" t="str">
        <f>HYPERLINK("https://www.analog.com/en/LTC2380-24#details", "LTC2380-24")</f>
        <v>LTC2380-24</v>
      </c>
      <c r="B111">
        <v>1</v>
      </c>
      <c r="C111">
        <v>24</v>
      </c>
      <c r="D111" t="s">
        <v>17</v>
      </c>
      <c r="E111">
        <v>145</v>
      </c>
      <c r="F111">
        <v>8.4</v>
      </c>
      <c r="G111" t="s">
        <v>121</v>
      </c>
      <c r="H111" t="s">
        <v>30</v>
      </c>
      <c r="I111" t="s">
        <v>20</v>
      </c>
      <c r="J111" t="s">
        <v>155</v>
      </c>
      <c r="K111" t="s">
        <v>151</v>
      </c>
    </row>
    <row r="112" spans="1:11">
      <c r="A112" s="3" t="str">
        <f>HYPERLINK("https://www.analog.com/en/LTC2387-16#details", "LTC2387-16")</f>
        <v>LTC2387-16</v>
      </c>
      <c r="B112">
        <v>1</v>
      </c>
      <c r="C112">
        <v>16</v>
      </c>
      <c r="D112" t="s">
        <v>23</v>
      </c>
      <c r="E112">
        <v>93.8</v>
      </c>
      <c r="F112">
        <v>0.15</v>
      </c>
      <c r="G112" t="s">
        <v>18</v>
      </c>
      <c r="H112" t="s">
        <v>30</v>
      </c>
      <c r="I112" t="s">
        <v>144</v>
      </c>
      <c r="J112" t="s">
        <v>31</v>
      </c>
      <c r="K112" t="s">
        <v>133</v>
      </c>
    </row>
    <row r="113" spans="1:11">
      <c r="A113" s="3" t="str">
        <f>HYPERLINK("https://www.analog.com/en/LTC2387-18#details", "LTC2387-18")</f>
        <v>LTC2387-18</v>
      </c>
      <c r="B113">
        <v>1</v>
      </c>
      <c r="C113">
        <v>18</v>
      </c>
      <c r="D113" t="s">
        <v>23</v>
      </c>
      <c r="E113">
        <v>95.7</v>
      </c>
      <c r="F113">
        <v>0.6</v>
      </c>
      <c r="G113" t="s">
        <v>18</v>
      </c>
      <c r="H113" t="s">
        <v>30</v>
      </c>
      <c r="I113" t="s">
        <v>144</v>
      </c>
      <c r="J113" t="s">
        <v>31</v>
      </c>
      <c r="K113" t="s">
        <v>133</v>
      </c>
    </row>
    <row r="114" spans="1:11">
      <c r="A114" s="3" t="str">
        <f>HYPERLINK("https://www.analog.com/en/AD7091R-5#details", "AD7091R-5")</f>
        <v>AD7091R-5</v>
      </c>
      <c r="B114">
        <v>4</v>
      </c>
      <c r="C114">
        <v>12</v>
      </c>
      <c r="D114" t="s">
        <v>156</v>
      </c>
      <c r="E114">
        <v>68</v>
      </c>
      <c r="F114">
        <v>0.8</v>
      </c>
      <c r="G114" t="s">
        <v>18</v>
      </c>
      <c r="H114" t="s">
        <v>76</v>
      </c>
      <c r="I114" t="s">
        <v>157</v>
      </c>
      <c r="J114" t="s">
        <v>158</v>
      </c>
      <c r="K114" t="s">
        <v>159</v>
      </c>
    </row>
    <row r="115" spans="1:11">
      <c r="A115" s="3" t="str">
        <f>HYPERLINK("https://www.analog.com/en/AD7124-4#details", "AD7124-4")</f>
        <v>AD7124-4</v>
      </c>
      <c r="B115">
        <v>4</v>
      </c>
      <c r="C115">
        <v>24</v>
      </c>
      <c r="D115" t="s">
        <v>160</v>
      </c>
      <c r="E115" t="s">
        <v>11</v>
      </c>
      <c r="F115" t="s">
        <v>11</v>
      </c>
      <c r="G115" t="s">
        <v>39</v>
      </c>
      <c r="H115" t="s">
        <v>19</v>
      </c>
      <c r="I115" t="s">
        <v>20</v>
      </c>
      <c r="J115" t="s">
        <v>161</v>
      </c>
      <c r="K115" t="s">
        <v>162</v>
      </c>
    </row>
    <row r="116" spans="1:11">
      <c r="A116" s="3" t="str">
        <f>HYPERLINK("https://www.analog.com/en/AD7172-4#details", "AD7172-4")</f>
        <v>AD7172-4</v>
      </c>
      <c r="B116">
        <v>8</v>
      </c>
      <c r="C116">
        <v>24</v>
      </c>
      <c r="D116" t="s">
        <v>61</v>
      </c>
      <c r="E116" t="s">
        <v>11</v>
      </c>
      <c r="F116" t="s">
        <v>11</v>
      </c>
      <c r="G116" t="s">
        <v>39</v>
      </c>
      <c r="H116" t="s">
        <v>19</v>
      </c>
      <c r="I116" t="s">
        <v>20</v>
      </c>
      <c r="J116" t="s">
        <v>163</v>
      </c>
      <c r="K116" t="s">
        <v>164</v>
      </c>
    </row>
    <row r="117" spans="1:11">
      <c r="A117" s="3" t="str">
        <f>HYPERLINK("https://www.analog.com/en/LTC2348-18#details", "LTC2348-18")</f>
        <v>LTC2348-18</v>
      </c>
      <c r="B117">
        <v>8</v>
      </c>
      <c r="C117">
        <v>18</v>
      </c>
      <c r="D117" t="s">
        <v>119</v>
      </c>
      <c r="E117">
        <v>96.7</v>
      </c>
      <c r="F117">
        <v>0.75</v>
      </c>
      <c r="G117" t="s">
        <v>18</v>
      </c>
      <c r="H117" t="s">
        <v>131</v>
      </c>
      <c r="I117" t="s">
        <v>96</v>
      </c>
      <c r="J117" t="s">
        <v>154</v>
      </c>
      <c r="K117" t="s">
        <v>98</v>
      </c>
    </row>
    <row r="118" spans="1:11">
      <c r="A118" s="3" t="str">
        <f>HYPERLINK("https://www.analog.com/en/LTC2372-16#details", "LTC2372-16")</f>
        <v>LTC2372-16</v>
      </c>
      <c r="B118">
        <v>8</v>
      </c>
      <c r="C118">
        <v>16</v>
      </c>
      <c r="D118" t="s">
        <v>42</v>
      </c>
      <c r="E118">
        <v>96</v>
      </c>
      <c r="F118">
        <v>0.1</v>
      </c>
      <c r="G118" t="s">
        <v>18</v>
      </c>
      <c r="H118" t="s">
        <v>131</v>
      </c>
      <c r="I118" t="s">
        <v>20</v>
      </c>
      <c r="J118" t="s">
        <v>165</v>
      </c>
      <c r="K118" t="s">
        <v>133</v>
      </c>
    </row>
    <row r="119" spans="1:11">
      <c r="A119" s="3" t="str">
        <f>HYPERLINK("https://www.analog.com/en/LTC2373-16#details", "LTC2373-16")</f>
        <v>LTC2373-16</v>
      </c>
      <c r="B119">
        <v>8</v>
      </c>
      <c r="C119">
        <v>16</v>
      </c>
      <c r="D119" t="s">
        <v>46</v>
      </c>
      <c r="E119">
        <v>96</v>
      </c>
      <c r="F119">
        <v>0.1</v>
      </c>
      <c r="G119" t="s">
        <v>18</v>
      </c>
      <c r="H119" t="s">
        <v>131</v>
      </c>
      <c r="I119" t="s">
        <v>20</v>
      </c>
      <c r="J119" t="s">
        <v>85</v>
      </c>
      <c r="K119" t="s">
        <v>133</v>
      </c>
    </row>
    <row r="120" spans="1:11">
      <c r="A120" s="3" t="str">
        <f>HYPERLINK("https://www.analog.com/en/AD7124-8#details", "AD7124-8")</f>
        <v>AD7124-8</v>
      </c>
      <c r="B120">
        <v>8</v>
      </c>
      <c r="C120">
        <v>24</v>
      </c>
      <c r="D120" t="s">
        <v>160</v>
      </c>
      <c r="E120" t="s">
        <v>11</v>
      </c>
      <c r="F120" t="s">
        <v>11</v>
      </c>
      <c r="G120" t="s">
        <v>39</v>
      </c>
      <c r="H120" t="s">
        <v>19</v>
      </c>
      <c r="I120" t="s">
        <v>20</v>
      </c>
      <c r="J120" t="s">
        <v>166</v>
      </c>
      <c r="K120" t="s">
        <v>167</v>
      </c>
    </row>
    <row r="121" spans="1:11">
      <c r="A121" s="3" t="str">
        <f>HYPERLINK("https://www.analog.com/en/AD7177-2#details", "AD7177-2")</f>
        <v>AD7177-2</v>
      </c>
      <c r="B121">
        <v>4</v>
      </c>
      <c r="C121">
        <v>32</v>
      </c>
      <c r="D121" t="s">
        <v>168</v>
      </c>
      <c r="E121" t="s">
        <v>11</v>
      </c>
      <c r="F121" t="s">
        <v>11</v>
      </c>
      <c r="G121" t="s">
        <v>39</v>
      </c>
      <c r="H121" t="s">
        <v>19</v>
      </c>
      <c r="I121" t="s">
        <v>20</v>
      </c>
      <c r="J121" t="s">
        <v>65</v>
      </c>
      <c r="K121" t="s">
        <v>169</v>
      </c>
    </row>
    <row r="122" spans="1:11">
      <c r="A122" s="3" t="str">
        <f>HYPERLINK("https://www.analog.com/en/AD7402#details", "AD7402")</f>
        <v>AD7402</v>
      </c>
      <c r="B122">
        <v>1</v>
      </c>
      <c r="C122">
        <v>16</v>
      </c>
      <c r="D122" t="s">
        <v>146</v>
      </c>
      <c r="E122">
        <v>87</v>
      </c>
      <c r="F122">
        <v>1</v>
      </c>
      <c r="G122" t="s">
        <v>57</v>
      </c>
      <c r="H122" t="s">
        <v>30</v>
      </c>
      <c r="I122" t="s">
        <v>58</v>
      </c>
      <c r="J122" t="s">
        <v>170</v>
      </c>
      <c r="K122" t="s">
        <v>171</v>
      </c>
    </row>
    <row r="123" spans="1:11">
      <c r="A123" s="3" t="str">
        <f>HYPERLINK("https://www.analog.com/en/AD7915#details", "AD7915")</f>
        <v>AD7915</v>
      </c>
      <c r="B123">
        <v>1</v>
      </c>
      <c r="C123">
        <v>16</v>
      </c>
      <c r="D123" t="s">
        <v>46</v>
      </c>
      <c r="E123">
        <v>94</v>
      </c>
      <c r="F123">
        <v>0.4</v>
      </c>
      <c r="G123" t="s">
        <v>18</v>
      </c>
      <c r="H123" t="s">
        <v>30</v>
      </c>
      <c r="I123" t="s">
        <v>20</v>
      </c>
      <c r="J123" t="s">
        <v>92</v>
      </c>
      <c r="K123" t="s">
        <v>72</v>
      </c>
    </row>
    <row r="124" spans="1:11">
      <c r="A124" s="3" t="str">
        <f>HYPERLINK("https://www.analog.com/en/AD7916#details", "AD7916")</f>
        <v>AD7916</v>
      </c>
      <c r="B124">
        <v>1</v>
      </c>
      <c r="C124">
        <v>16</v>
      </c>
      <c r="D124" t="s">
        <v>42</v>
      </c>
      <c r="E124">
        <v>94</v>
      </c>
      <c r="F124">
        <v>0.4</v>
      </c>
      <c r="G124" t="s">
        <v>18</v>
      </c>
      <c r="H124" t="s">
        <v>30</v>
      </c>
      <c r="I124" t="s">
        <v>20</v>
      </c>
      <c r="J124" t="s">
        <v>172</v>
      </c>
      <c r="K124" t="s">
        <v>72</v>
      </c>
    </row>
    <row r="125" spans="1:11">
      <c r="A125" s="3" t="str">
        <f>HYPERLINK("https://www.analog.com/en/LTC2372-18#details", "LTC2372-18")</f>
        <v>LTC2372-18</v>
      </c>
      <c r="B125">
        <v>8</v>
      </c>
      <c r="C125">
        <v>18</v>
      </c>
      <c r="D125" t="s">
        <v>42</v>
      </c>
      <c r="E125">
        <v>100</v>
      </c>
      <c r="F125">
        <v>0.5</v>
      </c>
      <c r="G125" t="s">
        <v>18</v>
      </c>
      <c r="H125" t="s">
        <v>131</v>
      </c>
      <c r="I125" t="s">
        <v>20</v>
      </c>
      <c r="J125" t="s">
        <v>165</v>
      </c>
      <c r="K125" t="s">
        <v>133</v>
      </c>
    </row>
    <row r="126" spans="1:11">
      <c r="A126" s="3" t="str">
        <f>HYPERLINK("https://www.analog.com/en/LTC2373-18#details", "LTC2373-18")</f>
        <v>LTC2373-18</v>
      </c>
      <c r="B126">
        <v>8</v>
      </c>
      <c r="C126">
        <v>18</v>
      </c>
      <c r="D126" t="s">
        <v>46</v>
      </c>
      <c r="E126">
        <v>100</v>
      </c>
      <c r="F126">
        <v>0.5</v>
      </c>
      <c r="G126" t="s">
        <v>18</v>
      </c>
      <c r="H126" t="s">
        <v>131</v>
      </c>
      <c r="I126" t="s">
        <v>20</v>
      </c>
      <c r="J126" t="s">
        <v>85</v>
      </c>
      <c r="K126" t="s">
        <v>133</v>
      </c>
    </row>
    <row r="127" spans="1:11">
      <c r="A127" s="3" t="str">
        <f>HYPERLINK("https://www.analog.com/en/ADAR7251#details", "ADAR7251")</f>
        <v>ADAR7251</v>
      </c>
      <c r="B127">
        <v>4</v>
      </c>
      <c r="C127">
        <v>16</v>
      </c>
      <c r="D127" t="s">
        <v>173</v>
      </c>
      <c r="E127" t="s">
        <v>11</v>
      </c>
      <c r="F127" t="s">
        <v>11</v>
      </c>
      <c r="G127" t="s">
        <v>39</v>
      </c>
      <c r="H127" t="s">
        <v>24</v>
      </c>
      <c r="I127" t="s">
        <v>20</v>
      </c>
      <c r="J127" t="s">
        <v>174</v>
      </c>
      <c r="K127" t="s">
        <v>175</v>
      </c>
    </row>
    <row r="128" spans="1:11">
      <c r="A128" s="3" t="str">
        <f>HYPERLINK("https://www.analog.com/en/AD7172-2#details", "AD7172-2")</f>
        <v>AD7172-2</v>
      </c>
      <c r="B128">
        <v>4</v>
      </c>
      <c r="C128">
        <v>24</v>
      </c>
      <c r="D128" t="s">
        <v>61</v>
      </c>
      <c r="E128" t="s">
        <v>11</v>
      </c>
      <c r="F128" t="s">
        <v>11</v>
      </c>
      <c r="G128" t="s">
        <v>39</v>
      </c>
      <c r="H128" t="s">
        <v>131</v>
      </c>
      <c r="I128" t="s">
        <v>20</v>
      </c>
      <c r="J128" t="s">
        <v>163</v>
      </c>
      <c r="K128" t="s">
        <v>169</v>
      </c>
    </row>
    <row r="129" spans="1:11">
      <c r="A129" s="3" t="str">
        <f>HYPERLINK("https://www.analog.com/en/AD7405#details", "AD7405")</f>
        <v>AD7405</v>
      </c>
      <c r="B129">
        <v>1</v>
      </c>
      <c r="C129">
        <v>16</v>
      </c>
      <c r="D129" t="s">
        <v>176</v>
      </c>
      <c r="E129">
        <v>88</v>
      </c>
      <c r="F129">
        <v>2</v>
      </c>
      <c r="G129" t="s">
        <v>57</v>
      </c>
      <c r="H129" t="s">
        <v>30</v>
      </c>
      <c r="I129" t="s">
        <v>177</v>
      </c>
      <c r="J129" t="s">
        <v>178</v>
      </c>
      <c r="K129" t="s">
        <v>179</v>
      </c>
    </row>
    <row r="130" spans="1:11">
      <c r="A130" s="3" t="str">
        <f>HYPERLINK("https://www.analog.com/en/AD7981#details", "AD7981")</f>
        <v>AD7981</v>
      </c>
      <c r="B130">
        <v>1</v>
      </c>
      <c r="C130">
        <v>16</v>
      </c>
      <c r="D130" t="s">
        <v>180</v>
      </c>
      <c r="E130">
        <v>91</v>
      </c>
      <c r="F130">
        <v>0.7</v>
      </c>
      <c r="G130" t="s">
        <v>18</v>
      </c>
      <c r="H130" t="s">
        <v>43</v>
      </c>
      <c r="I130" t="s">
        <v>20</v>
      </c>
      <c r="J130" t="s">
        <v>181</v>
      </c>
      <c r="K130" t="s">
        <v>182</v>
      </c>
    </row>
    <row r="131" spans="1:11">
      <c r="A131" s="3" t="str">
        <f>HYPERLINK("https://www.analog.com/en/AD7175-2#details", "AD7175-2")</f>
        <v>AD7175-2</v>
      </c>
      <c r="B131">
        <v>4</v>
      </c>
      <c r="C131">
        <v>24</v>
      </c>
      <c r="D131" t="s">
        <v>183</v>
      </c>
      <c r="E131" t="s">
        <v>11</v>
      </c>
      <c r="F131" t="s">
        <v>11</v>
      </c>
      <c r="G131" t="s">
        <v>39</v>
      </c>
      <c r="H131" t="s">
        <v>131</v>
      </c>
      <c r="I131" t="s">
        <v>20</v>
      </c>
      <c r="J131" t="s">
        <v>184</v>
      </c>
      <c r="K131" t="s">
        <v>169</v>
      </c>
    </row>
    <row r="132" spans="1:11">
      <c r="A132" s="3" t="str">
        <f>HYPERLINK("https://www.analog.com/en/AD7903#details", "AD7903")</f>
        <v>AD7903</v>
      </c>
      <c r="B132">
        <v>2</v>
      </c>
      <c r="C132">
        <v>16</v>
      </c>
      <c r="D132" t="s">
        <v>46</v>
      </c>
      <c r="E132">
        <v>94</v>
      </c>
      <c r="F132">
        <v>0.5</v>
      </c>
      <c r="G132" t="s">
        <v>18</v>
      </c>
      <c r="H132" t="s">
        <v>30</v>
      </c>
      <c r="I132" t="s">
        <v>20</v>
      </c>
      <c r="J132" t="s">
        <v>185</v>
      </c>
      <c r="K132" t="s">
        <v>186</v>
      </c>
    </row>
    <row r="133" spans="1:11">
      <c r="A133" s="3" t="str">
        <f>HYPERLINK("https://www.analog.com/en/LTC2321-12#details", "LTC2321-12")</f>
        <v>LTC2321-12</v>
      </c>
      <c r="B133">
        <v>2</v>
      </c>
      <c r="C133">
        <v>12</v>
      </c>
      <c r="D133" t="s">
        <v>17</v>
      </c>
      <c r="E133">
        <v>73</v>
      </c>
      <c r="F133">
        <v>0.5</v>
      </c>
      <c r="G133" t="s">
        <v>18</v>
      </c>
      <c r="H133" t="s">
        <v>19</v>
      </c>
      <c r="I133" t="s">
        <v>96</v>
      </c>
      <c r="J133" t="s">
        <v>187</v>
      </c>
      <c r="K133" t="s">
        <v>188</v>
      </c>
    </row>
    <row r="134" spans="1:11">
      <c r="A134" s="3" t="str">
        <f>HYPERLINK("https://www.analog.com/en/LTC2321-14#details", "LTC2321-14")</f>
        <v>LTC2321-14</v>
      </c>
      <c r="B134">
        <v>2</v>
      </c>
      <c r="C134">
        <v>14</v>
      </c>
      <c r="D134" t="s">
        <v>17</v>
      </c>
      <c r="E134">
        <v>80</v>
      </c>
      <c r="F134">
        <v>1</v>
      </c>
      <c r="G134" t="s">
        <v>18</v>
      </c>
      <c r="H134" t="s">
        <v>19</v>
      </c>
      <c r="I134" t="s">
        <v>96</v>
      </c>
      <c r="J134" t="s">
        <v>187</v>
      </c>
      <c r="K134" t="s">
        <v>188</v>
      </c>
    </row>
    <row r="135" spans="1:11">
      <c r="A135" s="3" t="str">
        <f>HYPERLINK("https://www.analog.com/en/LTC2321-16#details", "LTC2321-16")</f>
        <v>LTC2321-16</v>
      </c>
      <c r="B135">
        <v>2</v>
      </c>
      <c r="C135">
        <v>16</v>
      </c>
      <c r="D135" t="s">
        <v>17</v>
      </c>
      <c r="E135">
        <v>81</v>
      </c>
      <c r="F135">
        <v>4</v>
      </c>
      <c r="G135" t="s">
        <v>18</v>
      </c>
      <c r="H135" t="s">
        <v>19</v>
      </c>
      <c r="I135" t="s">
        <v>96</v>
      </c>
      <c r="J135" t="s">
        <v>187</v>
      </c>
      <c r="K135" t="s">
        <v>188</v>
      </c>
    </row>
    <row r="136" spans="1:11">
      <c r="A136" s="3" t="str">
        <f>HYPERLINK("https://www.analog.com/en/LTC2323-12#details", "LTC2323-12")</f>
        <v>LTC2323-12</v>
      </c>
      <c r="B136">
        <v>2</v>
      </c>
      <c r="C136">
        <v>12</v>
      </c>
      <c r="D136" t="s">
        <v>112</v>
      </c>
      <c r="E136">
        <v>73</v>
      </c>
      <c r="F136">
        <v>0.5</v>
      </c>
      <c r="G136" t="s">
        <v>18</v>
      </c>
      <c r="H136" t="s">
        <v>19</v>
      </c>
      <c r="I136" t="s">
        <v>96</v>
      </c>
      <c r="J136" t="s">
        <v>153</v>
      </c>
      <c r="K136" t="s">
        <v>188</v>
      </c>
    </row>
    <row r="137" spans="1:11">
      <c r="A137" s="3" t="str">
        <f>HYPERLINK("https://www.analog.com/en/LTC2323-14#details", "LTC2323-14")</f>
        <v>LTC2323-14</v>
      </c>
      <c r="B137">
        <v>2</v>
      </c>
      <c r="C137">
        <v>14</v>
      </c>
      <c r="D137" t="s">
        <v>112</v>
      </c>
      <c r="E137">
        <v>80</v>
      </c>
      <c r="F137">
        <v>1</v>
      </c>
      <c r="G137" t="s">
        <v>18</v>
      </c>
      <c r="H137" t="s">
        <v>19</v>
      </c>
      <c r="I137" t="s">
        <v>96</v>
      </c>
      <c r="J137" t="s">
        <v>153</v>
      </c>
      <c r="K137" t="s">
        <v>188</v>
      </c>
    </row>
    <row r="138" spans="1:11">
      <c r="A138" s="3" t="str">
        <f>HYPERLINK("https://www.analog.com/en/LTC2326-16#details", "LTC2326-16")</f>
        <v>LTC2326-16</v>
      </c>
      <c r="B138">
        <v>1</v>
      </c>
      <c r="C138">
        <v>16</v>
      </c>
      <c r="D138" t="s">
        <v>183</v>
      </c>
      <c r="E138">
        <v>93.5</v>
      </c>
      <c r="F138">
        <v>0.25</v>
      </c>
      <c r="G138" t="s">
        <v>18</v>
      </c>
      <c r="H138" t="s">
        <v>43</v>
      </c>
      <c r="I138" t="s">
        <v>20</v>
      </c>
      <c r="J138" t="s">
        <v>155</v>
      </c>
      <c r="K138" t="s">
        <v>134</v>
      </c>
    </row>
    <row r="139" spans="1:11">
      <c r="A139" s="3" t="str">
        <f>HYPERLINK("https://www.analog.com/en/LTC2327-16#details", "LTC2327-16")</f>
        <v>LTC2327-16</v>
      </c>
      <c r="B139">
        <v>1</v>
      </c>
      <c r="C139">
        <v>16</v>
      </c>
      <c r="D139" t="s">
        <v>42</v>
      </c>
      <c r="E139">
        <v>93.5</v>
      </c>
      <c r="F139">
        <v>0.25</v>
      </c>
      <c r="G139" t="s">
        <v>18</v>
      </c>
      <c r="H139" t="s">
        <v>43</v>
      </c>
      <c r="I139" t="s">
        <v>20</v>
      </c>
      <c r="J139" t="s">
        <v>189</v>
      </c>
      <c r="K139" t="s">
        <v>134</v>
      </c>
    </row>
    <row r="140" spans="1:11">
      <c r="A140" s="3" t="str">
        <f>HYPERLINK("https://www.analog.com/en/LTC2328-16#details", "LTC2328-16")</f>
        <v>LTC2328-16</v>
      </c>
      <c r="B140">
        <v>1</v>
      </c>
      <c r="C140">
        <v>16</v>
      </c>
      <c r="D140" t="s">
        <v>46</v>
      </c>
      <c r="E140">
        <v>93.5</v>
      </c>
      <c r="F140">
        <v>0.25</v>
      </c>
      <c r="G140" t="s">
        <v>18</v>
      </c>
      <c r="H140" t="s">
        <v>43</v>
      </c>
      <c r="I140" t="s">
        <v>20</v>
      </c>
      <c r="J140" t="s">
        <v>190</v>
      </c>
      <c r="K140" t="s">
        <v>134</v>
      </c>
    </row>
    <row r="141" spans="1:11">
      <c r="A141" s="3" t="str">
        <f>HYPERLINK("https://www.analog.com/en/AD7403-8#details", "AD7403-8")</f>
        <v>AD7403-8</v>
      </c>
      <c r="B141">
        <v>1</v>
      </c>
      <c r="C141">
        <v>16</v>
      </c>
      <c r="D141" t="s">
        <v>176</v>
      </c>
      <c r="E141">
        <v>88</v>
      </c>
      <c r="F141">
        <v>2</v>
      </c>
      <c r="G141" t="s">
        <v>57</v>
      </c>
      <c r="H141" t="s">
        <v>30</v>
      </c>
      <c r="I141" t="s">
        <v>58</v>
      </c>
      <c r="J141" t="s">
        <v>125</v>
      </c>
      <c r="K141" t="s">
        <v>191</v>
      </c>
    </row>
    <row r="142" spans="1:11">
      <c r="A142" s="3" t="str">
        <f>HYPERLINK("https://www.analog.com/en/AD7902#details", "AD7902")</f>
        <v>AD7902</v>
      </c>
      <c r="B142">
        <v>2</v>
      </c>
      <c r="C142">
        <v>16</v>
      </c>
      <c r="D142" t="s">
        <v>46</v>
      </c>
      <c r="E142">
        <v>91.5</v>
      </c>
      <c r="F142">
        <v>1</v>
      </c>
      <c r="G142" t="s">
        <v>18</v>
      </c>
      <c r="H142" t="s">
        <v>43</v>
      </c>
      <c r="I142" t="s">
        <v>20</v>
      </c>
      <c r="J142" t="s">
        <v>185</v>
      </c>
      <c r="K142" t="s">
        <v>186</v>
      </c>
    </row>
    <row r="143" spans="1:11">
      <c r="A143" s="3" t="str">
        <f>HYPERLINK("https://www.analog.com/en/LTC2323-16#details", "LTC2323-16")</f>
        <v>LTC2323-16</v>
      </c>
      <c r="B143">
        <v>2</v>
      </c>
      <c r="C143">
        <v>16</v>
      </c>
      <c r="D143" t="s">
        <v>112</v>
      </c>
      <c r="E143">
        <v>81</v>
      </c>
      <c r="F143">
        <v>4</v>
      </c>
      <c r="G143" t="s">
        <v>18</v>
      </c>
      <c r="H143" t="s">
        <v>19</v>
      </c>
      <c r="I143" t="s">
        <v>96</v>
      </c>
      <c r="J143" t="s">
        <v>153</v>
      </c>
      <c r="K143" t="s">
        <v>188</v>
      </c>
    </row>
    <row r="144" spans="1:11">
      <c r="A144" s="3" t="str">
        <f>HYPERLINK("https://www.analog.com/en/LTC2326-18#details", "LTC2326-18")</f>
        <v>LTC2326-18</v>
      </c>
      <c r="B144">
        <v>1</v>
      </c>
      <c r="C144">
        <v>18</v>
      </c>
      <c r="D144" t="s">
        <v>183</v>
      </c>
      <c r="E144">
        <v>95</v>
      </c>
      <c r="F144">
        <v>1</v>
      </c>
      <c r="G144" t="s">
        <v>18</v>
      </c>
      <c r="H144" t="s">
        <v>43</v>
      </c>
      <c r="I144" t="s">
        <v>20</v>
      </c>
      <c r="J144" t="s">
        <v>190</v>
      </c>
      <c r="K144" t="s">
        <v>134</v>
      </c>
    </row>
    <row r="145" spans="1:11">
      <c r="A145" s="3" t="str">
        <f>HYPERLINK("https://www.analog.com/en/LTC2327-18#details", "LTC2327-18")</f>
        <v>LTC2327-18</v>
      </c>
      <c r="B145">
        <v>1</v>
      </c>
      <c r="C145">
        <v>18</v>
      </c>
      <c r="D145" t="s">
        <v>42</v>
      </c>
      <c r="E145">
        <v>95</v>
      </c>
      <c r="F145">
        <v>1</v>
      </c>
      <c r="G145" t="s">
        <v>18</v>
      </c>
      <c r="H145" t="s">
        <v>43</v>
      </c>
      <c r="I145" t="s">
        <v>20</v>
      </c>
      <c r="J145" t="s">
        <v>192</v>
      </c>
      <c r="K145" t="s">
        <v>134</v>
      </c>
    </row>
    <row r="146" spans="1:11">
      <c r="A146" s="3" t="str">
        <f>HYPERLINK("https://www.analog.com/en/LTC2328-18#details", "LTC2328-18")</f>
        <v>LTC2328-18</v>
      </c>
      <c r="B146">
        <v>1</v>
      </c>
      <c r="C146">
        <v>18</v>
      </c>
      <c r="D146" t="s">
        <v>46</v>
      </c>
      <c r="E146">
        <v>95</v>
      </c>
      <c r="F146">
        <v>1</v>
      </c>
      <c r="G146" t="s">
        <v>18</v>
      </c>
      <c r="H146" t="s">
        <v>43</v>
      </c>
      <c r="I146" t="s">
        <v>20</v>
      </c>
      <c r="J146" t="s">
        <v>193</v>
      </c>
      <c r="K146" t="s">
        <v>134</v>
      </c>
    </row>
    <row r="147" spans="1:11">
      <c r="A147" s="3" t="str">
        <f>HYPERLINK("https://www.analog.com/en/AD7091R-2#details", "AD7091R-2")</f>
        <v>AD7091R-2</v>
      </c>
      <c r="B147">
        <v>2</v>
      </c>
      <c r="C147">
        <v>12</v>
      </c>
      <c r="D147" t="s">
        <v>46</v>
      </c>
      <c r="E147">
        <v>70</v>
      </c>
      <c r="F147">
        <v>0.7</v>
      </c>
      <c r="G147" t="s">
        <v>18</v>
      </c>
      <c r="H147" t="s">
        <v>76</v>
      </c>
      <c r="I147" t="s">
        <v>20</v>
      </c>
      <c r="J147" t="s">
        <v>194</v>
      </c>
      <c r="K147" t="s">
        <v>195</v>
      </c>
    </row>
    <row r="148" spans="1:11">
      <c r="A148" s="3" t="str">
        <f>HYPERLINK("https://www.analog.com/en/AD7091R-4#details", "AD7091R-4")</f>
        <v>AD7091R-4</v>
      </c>
      <c r="B148">
        <v>4</v>
      </c>
      <c r="C148">
        <v>12</v>
      </c>
      <c r="D148" t="s">
        <v>46</v>
      </c>
      <c r="E148">
        <v>70</v>
      </c>
      <c r="F148">
        <v>0.7</v>
      </c>
      <c r="G148" t="s">
        <v>18</v>
      </c>
      <c r="H148" t="s">
        <v>76</v>
      </c>
      <c r="I148" t="s">
        <v>20</v>
      </c>
      <c r="J148" t="s">
        <v>194</v>
      </c>
      <c r="K148" t="s">
        <v>159</v>
      </c>
    </row>
    <row r="149" spans="1:11">
      <c r="A149" s="3" t="str">
        <f>HYPERLINK("https://www.analog.com/en/AD7091R-8#details", "AD7091R-8")</f>
        <v>AD7091R-8</v>
      </c>
      <c r="B149">
        <v>8</v>
      </c>
      <c r="C149">
        <v>12</v>
      </c>
      <c r="D149" t="s">
        <v>46</v>
      </c>
      <c r="E149">
        <v>70</v>
      </c>
      <c r="F149">
        <v>0.7</v>
      </c>
      <c r="G149" t="s">
        <v>18</v>
      </c>
      <c r="H149" t="s">
        <v>76</v>
      </c>
      <c r="I149" t="s">
        <v>20</v>
      </c>
      <c r="J149" t="s">
        <v>194</v>
      </c>
      <c r="K149" t="s">
        <v>196</v>
      </c>
    </row>
    <row r="150" spans="1:11">
      <c r="A150" s="3" t="str">
        <f>HYPERLINK("https://www.analog.com/en/AD7656A#details", "AD7656A")</f>
        <v>AD7656A</v>
      </c>
      <c r="B150">
        <v>6</v>
      </c>
      <c r="C150">
        <v>16</v>
      </c>
      <c r="D150" t="s">
        <v>183</v>
      </c>
      <c r="E150">
        <v>86.5</v>
      </c>
      <c r="F150">
        <v>1</v>
      </c>
      <c r="G150" t="s">
        <v>18</v>
      </c>
      <c r="H150" t="s">
        <v>76</v>
      </c>
      <c r="I150" t="s">
        <v>47</v>
      </c>
      <c r="J150" t="s">
        <v>26</v>
      </c>
      <c r="K150" t="s">
        <v>49</v>
      </c>
    </row>
    <row r="151" spans="1:11">
      <c r="A151" s="3" t="str">
        <f>HYPERLINK("https://www.analog.com/en/AD7656A-1#details", "AD7656A-1")</f>
        <v>AD7656A-1</v>
      </c>
      <c r="B151">
        <v>6</v>
      </c>
      <c r="C151">
        <v>16</v>
      </c>
      <c r="D151" t="s">
        <v>183</v>
      </c>
      <c r="E151">
        <v>88</v>
      </c>
      <c r="F151">
        <v>1</v>
      </c>
      <c r="G151" t="s">
        <v>18</v>
      </c>
      <c r="H151" t="s">
        <v>76</v>
      </c>
      <c r="I151" t="s">
        <v>47</v>
      </c>
      <c r="J151" t="s">
        <v>154</v>
      </c>
      <c r="K151" t="s">
        <v>49</v>
      </c>
    </row>
    <row r="152" spans="1:11">
      <c r="A152" s="3" t="str">
        <f>HYPERLINK("https://www.analog.com/en/AD7989-1#details", "AD7989-1")</f>
        <v>AD7989-1</v>
      </c>
      <c r="B152">
        <v>1</v>
      </c>
      <c r="C152">
        <v>18</v>
      </c>
      <c r="D152" t="s">
        <v>75</v>
      </c>
      <c r="E152">
        <v>98</v>
      </c>
      <c r="F152">
        <v>1</v>
      </c>
      <c r="G152" t="s">
        <v>18</v>
      </c>
      <c r="H152" t="s">
        <v>30</v>
      </c>
      <c r="I152" t="s">
        <v>20</v>
      </c>
      <c r="J152" t="s">
        <v>197</v>
      </c>
      <c r="K152" t="s">
        <v>72</v>
      </c>
    </row>
    <row r="153" spans="1:11">
      <c r="A153" s="3" t="str">
        <f>HYPERLINK("https://www.analog.com/en/AD7989-5#details", "AD7989-5")</f>
        <v>AD7989-5</v>
      </c>
      <c r="B153">
        <v>1</v>
      </c>
      <c r="C153">
        <v>18</v>
      </c>
      <c r="D153" t="s">
        <v>42</v>
      </c>
      <c r="E153">
        <v>98</v>
      </c>
      <c r="F153">
        <v>1</v>
      </c>
      <c r="G153" t="s">
        <v>18</v>
      </c>
      <c r="H153" t="s">
        <v>30</v>
      </c>
      <c r="I153" t="s">
        <v>20</v>
      </c>
      <c r="J153" t="s">
        <v>93</v>
      </c>
      <c r="K153" t="s">
        <v>72</v>
      </c>
    </row>
    <row r="154" spans="1:11">
      <c r="A154" s="3" t="str">
        <f>HYPERLINK("https://www.analog.com/en/AD7173-8#details", "AD7173-8")</f>
        <v>AD7173-8</v>
      </c>
      <c r="B154">
        <v>16</v>
      </c>
      <c r="C154">
        <v>24</v>
      </c>
      <c r="D154" t="s">
        <v>61</v>
      </c>
      <c r="E154" t="s">
        <v>11</v>
      </c>
      <c r="F154" t="s">
        <v>11</v>
      </c>
      <c r="G154" t="s">
        <v>39</v>
      </c>
      <c r="H154" t="s">
        <v>19</v>
      </c>
      <c r="I154" t="s">
        <v>20</v>
      </c>
      <c r="J154" t="s">
        <v>155</v>
      </c>
      <c r="K154" t="s">
        <v>63</v>
      </c>
    </row>
    <row r="155" spans="1:11">
      <c r="A155" s="3" t="str">
        <f>HYPERLINK("https://www.analog.com/en/ADE7912#details", "ADE7912")</f>
        <v>ADE7912</v>
      </c>
      <c r="B155">
        <v>2</v>
      </c>
      <c r="C155">
        <v>24</v>
      </c>
      <c r="D155" t="s">
        <v>198</v>
      </c>
      <c r="E155">
        <v>70</v>
      </c>
      <c r="F155" t="s">
        <v>11</v>
      </c>
      <c r="G155" t="s">
        <v>39</v>
      </c>
      <c r="H155" t="s">
        <v>43</v>
      </c>
      <c r="I155" t="s">
        <v>77</v>
      </c>
      <c r="J155" t="s">
        <v>199</v>
      </c>
      <c r="K155" t="s">
        <v>200</v>
      </c>
    </row>
    <row r="156" spans="1:11">
      <c r="A156" s="3" t="str">
        <f>HYPERLINK("https://www.analog.com/en/ADE7913#details", "ADE7913")</f>
        <v>ADE7913</v>
      </c>
      <c r="B156">
        <v>2</v>
      </c>
      <c r="C156">
        <v>24</v>
      </c>
      <c r="D156" t="s">
        <v>198</v>
      </c>
      <c r="E156">
        <v>70</v>
      </c>
      <c r="F156" t="s">
        <v>11</v>
      </c>
      <c r="G156" t="s">
        <v>39</v>
      </c>
      <c r="H156" t="s">
        <v>43</v>
      </c>
      <c r="I156" t="s">
        <v>77</v>
      </c>
      <c r="J156" t="s">
        <v>199</v>
      </c>
      <c r="K156" t="s">
        <v>200</v>
      </c>
    </row>
    <row r="157" spans="1:11">
      <c r="A157" s="3" t="str">
        <f>HYPERLINK("https://www.analog.com/en/LTC2312-12#details", "LTC2312-12")</f>
        <v>LTC2312-12</v>
      </c>
      <c r="B157">
        <v>1</v>
      </c>
      <c r="C157">
        <v>12</v>
      </c>
      <c r="D157" t="s">
        <v>42</v>
      </c>
      <c r="E157">
        <v>73</v>
      </c>
      <c r="F157">
        <v>0.3</v>
      </c>
      <c r="G157" t="s">
        <v>18</v>
      </c>
      <c r="H157" t="s">
        <v>76</v>
      </c>
      <c r="I157" t="s">
        <v>20</v>
      </c>
      <c r="J157" t="s">
        <v>201</v>
      </c>
      <c r="K157" t="s">
        <v>202</v>
      </c>
    </row>
    <row r="158" spans="1:11">
      <c r="A158" s="3" t="str">
        <f>HYPERLINK("https://www.analog.com/en/LTC2312-14#details", "LTC2312-14")</f>
        <v>LTC2312-14</v>
      </c>
      <c r="B158">
        <v>1</v>
      </c>
      <c r="C158">
        <v>14</v>
      </c>
      <c r="D158" t="s">
        <v>42</v>
      </c>
      <c r="E158">
        <v>77.5</v>
      </c>
      <c r="F158">
        <v>1</v>
      </c>
      <c r="G158" t="s">
        <v>18</v>
      </c>
      <c r="H158" t="s">
        <v>76</v>
      </c>
      <c r="I158" t="s">
        <v>20</v>
      </c>
      <c r="J158" t="s">
        <v>201</v>
      </c>
      <c r="K158" t="s">
        <v>202</v>
      </c>
    </row>
    <row r="159" spans="1:11">
      <c r="A159" s="3" t="str">
        <f>HYPERLINK("https://www.analog.com/en/LTC2336-18#details", "LTC2336-18")</f>
        <v>LTC2336-18</v>
      </c>
      <c r="B159">
        <v>1</v>
      </c>
      <c r="C159">
        <v>18</v>
      </c>
      <c r="D159" t="s">
        <v>183</v>
      </c>
      <c r="E159">
        <v>100</v>
      </c>
      <c r="F159">
        <v>1</v>
      </c>
      <c r="G159" t="s">
        <v>18</v>
      </c>
      <c r="H159" t="s">
        <v>30</v>
      </c>
      <c r="I159" t="s">
        <v>20</v>
      </c>
      <c r="J159" t="s">
        <v>203</v>
      </c>
      <c r="K159" t="s">
        <v>134</v>
      </c>
    </row>
    <row r="160" spans="1:11">
      <c r="A160" s="3" t="str">
        <f>HYPERLINK("https://www.analog.com/en/LTC2337-18#details", "LTC2337-18")</f>
        <v>LTC2337-18</v>
      </c>
      <c r="B160">
        <v>1</v>
      </c>
      <c r="C160">
        <v>18</v>
      </c>
      <c r="D160" t="s">
        <v>42</v>
      </c>
      <c r="E160">
        <v>100</v>
      </c>
      <c r="F160">
        <v>1</v>
      </c>
      <c r="G160" t="s">
        <v>18</v>
      </c>
      <c r="H160" t="s">
        <v>30</v>
      </c>
      <c r="I160" t="s">
        <v>20</v>
      </c>
      <c r="J160" t="s">
        <v>204</v>
      </c>
      <c r="K160" t="s">
        <v>134</v>
      </c>
    </row>
    <row r="161" spans="1:11">
      <c r="A161" s="3" t="str">
        <f>HYPERLINK("https://www.analog.com/en/LTC2338-18#details", "LTC2338-18")</f>
        <v>LTC2338-18</v>
      </c>
      <c r="B161">
        <v>1</v>
      </c>
      <c r="C161">
        <v>18</v>
      </c>
      <c r="D161" t="s">
        <v>46</v>
      </c>
      <c r="E161">
        <v>100</v>
      </c>
      <c r="F161">
        <v>1</v>
      </c>
      <c r="G161" t="s">
        <v>18</v>
      </c>
      <c r="H161" t="s">
        <v>30</v>
      </c>
      <c r="I161" t="s">
        <v>20</v>
      </c>
      <c r="J161" t="s">
        <v>190</v>
      </c>
      <c r="K161" t="s">
        <v>134</v>
      </c>
    </row>
    <row r="162" spans="1:11">
      <c r="A162" s="3" t="str">
        <f>HYPERLINK("https://www.analog.com/en/AD7960#details", "AD7960")</f>
        <v>AD7960</v>
      </c>
      <c r="B162">
        <v>1</v>
      </c>
      <c r="C162">
        <v>18</v>
      </c>
      <c r="D162" t="s">
        <v>112</v>
      </c>
      <c r="E162">
        <v>99</v>
      </c>
      <c r="F162">
        <v>0.8</v>
      </c>
      <c r="G162" t="s">
        <v>18</v>
      </c>
      <c r="H162" t="s">
        <v>30</v>
      </c>
      <c r="I162" t="s">
        <v>96</v>
      </c>
      <c r="J162" t="s">
        <v>205</v>
      </c>
      <c r="K162" t="s">
        <v>45</v>
      </c>
    </row>
    <row r="163" spans="1:11">
      <c r="A163" s="3" t="str">
        <f>HYPERLINK("https://www.analog.com/en/AD7961#details", "AD7961")</f>
        <v>AD7961</v>
      </c>
      <c r="B163">
        <v>1</v>
      </c>
      <c r="C163">
        <v>16</v>
      </c>
      <c r="D163" t="s">
        <v>112</v>
      </c>
      <c r="E163">
        <v>95.5</v>
      </c>
      <c r="F163">
        <v>0.2</v>
      </c>
      <c r="G163" t="s">
        <v>18</v>
      </c>
      <c r="H163" t="s">
        <v>30</v>
      </c>
      <c r="I163" t="s">
        <v>96</v>
      </c>
      <c r="J163" t="s">
        <v>205</v>
      </c>
      <c r="K163" t="s">
        <v>45</v>
      </c>
    </row>
    <row r="164" spans="1:11">
      <c r="A164" s="3" t="str">
        <f>HYPERLINK("https://www.analog.com/en/LTC2313-12#details", "LTC2313-12")</f>
        <v>LTC2313-12</v>
      </c>
      <c r="B164">
        <v>1</v>
      </c>
      <c r="C164">
        <v>12</v>
      </c>
      <c r="D164" t="s">
        <v>206</v>
      </c>
      <c r="E164">
        <v>73</v>
      </c>
      <c r="F164">
        <v>0.3</v>
      </c>
      <c r="G164" t="s">
        <v>18</v>
      </c>
      <c r="H164" t="s">
        <v>76</v>
      </c>
      <c r="I164" t="s">
        <v>20</v>
      </c>
      <c r="J164" t="s">
        <v>201</v>
      </c>
      <c r="K164" t="s">
        <v>202</v>
      </c>
    </row>
    <row r="165" spans="1:11">
      <c r="A165" s="3" t="str">
        <f>HYPERLINK("https://www.analog.com/en/LTC2313-14#details", "LTC2313-14")</f>
        <v>LTC2313-14</v>
      </c>
      <c r="B165">
        <v>1</v>
      </c>
      <c r="C165">
        <v>14</v>
      </c>
      <c r="D165" t="s">
        <v>206</v>
      </c>
      <c r="E165">
        <v>77.5</v>
      </c>
      <c r="F165">
        <v>1</v>
      </c>
      <c r="G165" t="s">
        <v>18</v>
      </c>
      <c r="H165" t="s">
        <v>76</v>
      </c>
      <c r="I165" t="s">
        <v>20</v>
      </c>
      <c r="J165" t="s">
        <v>207</v>
      </c>
      <c r="K165" t="s">
        <v>202</v>
      </c>
    </row>
    <row r="166" spans="1:11">
      <c r="A166" s="3" t="str">
        <f>HYPERLINK("https://www.analog.com/en/LTC2376-20#details", "LTC2376-20")</f>
        <v>LTC2376-20</v>
      </c>
      <c r="B166">
        <v>1</v>
      </c>
      <c r="C166">
        <v>20</v>
      </c>
      <c r="D166" t="s">
        <v>183</v>
      </c>
      <c r="E166">
        <v>104</v>
      </c>
      <c r="F166">
        <v>0.5</v>
      </c>
      <c r="G166" t="s">
        <v>18</v>
      </c>
      <c r="H166" t="s">
        <v>30</v>
      </c>
      <c r="I166" t="s">
        <v>20</v>
      </c>
      <c r="J166" t="s">
        <v>208</v>
      </c>
      <c r="K166" t="s">
        <v>151</v>
      </c>
    </row>
    <row r="167" spans="1:11">
      <c r="A167" s="3" t="str">
        <f>HYPERLINK("https://www.analog.com/en/LTC2377-20#details", "LTC2377-20")</f>
        <v>LTC2377-20</v>
      </c>
      <c r="B167">
        <v>1</v>
      </c>
      <c r="C167">
        <v>20</v>
      </c>
      <c r="D167" t="s">
        <v>42</v>
      </c>
      <c r="E167">
        <v>104</v>
      </c>
      <c r="F167">
        <v>0.5</v>
      </c>
      <c r="G167" t="s">
        <v>18</v>
      </c>
      <c r="H167" t="s">
        <v>30</v>
      </c>
      <c r="I167" t="s">
        <v>20</v>
      </c>
      <c r="J167" t="s">
        <v>209</v>
      </c>
      <c r="K167" t="s">
        <v>151</v>
      </c>
    </row>
    <row r="168" spans="1:11">
      <c r="A168" s="3" t="str">
        <f>HYPERLINK("https://www.analog.com/en/LTC2378-20#details", "LTC2378-20")</f>
        <v>LTC2378-20</v>
      </c>
      <c r="B168">
        <v>1</v>
      </c>
      <c r="C168">
        <v>20</v>
      </c>
      <c r="D168" t="s">
        <v>46</v>
      </c>
      <c r="E168">
        <v>104</v>
      </c>
      <c r="F168">
        <v>0.5</v>
      </c>
      <c r="G168" t="s">
        <v>18</v>
      </c>
      <c r="H168" t="s">
        <v>30</v>
      </c>
      <c r="I168" t="s">
        <v>20</v>
      </c>
      <c r="J168" t="s">
        <v>116</v>
      </c>
      <c r="K168" t="s">
        <v>151</v>
      </c>
    </row>
    <row r="169" spans="1:11">
      <c r="A169" s="3" t="str">
        <f>HYPERLINK("https://www.analog.com/en/ADAS3023#details", "ADAS3023")</f>
        <v>ADAS3023</v>
      </c>
      <c r="B169">
        <v>8</v>
      </c>
      <c r="C169">
        <v>16</v>
      </c>
      <c r="D169" t="s">
        <v>42</v>
      </c>
      <c r="E169">
        <v>91.5</v>
      </c>
      <c r="F169">
        <v>1</v>
      </c>
      <c r="G169" t="s">
        <v>18</v>
      </c>
      <c r="H169" t="s">
        <v>19</v>
      </c>
      <c r="I169" t="s">
        <v>20</v>
      </c>
      <c r="J169" t="s">
        <v>210</v>
      </c>
      <c r="K169" t="s">
        <v>63</v>
      </c>
    </row>
    <row r="170" spans="1:11">
      <c r="A170" s="3" t="str">
        <f>HYPERLINK("https://www.analog.com/en/LTC2314-14#details", "LTC2314-14")</f>
        <v>LTC2314-14</v>
      </c>
      <c r="B170">
        <v>1</v>
      </c>
      <c r="C170">
        <v>14</v>
      </c>
      <c r="D170" t="s">
        <v>211</v>
      </c>
      <c r="E170">
        <v>77.5</v>
      </c>
      <c r="F170">
        <v>1</v>
      </c>
      <c r="G170" t="s">
        <v>18</v>
      </c>
      <c r="H170" t="s">
        <v>76</v>
      </c>
      <c r="I170" t="s">
        <v>20</v>
      </c>
      <c r="J170" t="s">
        <v>212</v>
      </c>
      <c r="K170" t="s">
        <v>202</v>
      </c>
    </row>
    <row r="171" spans="1:11">
      <c r="A171" s="3" t="str">
        <f>HYPERLINK("https://www.analog.com/en/LTC2315-12#details", "LTC2315-12")</f>
        <v>LTC2315-12</v>
      </c>
      <c r="B171">
        <v>1</v>
      </c>
      <c r="C171">
        <v>12</v>
      </c>
      <c r="D171" t="s">
        <v>112</v>
      </c>
      <c r="E171">
        <v>73</v>
      </c>
      <c r="F171">
        <v>0.25</v>
      </c>
      <c r="G171" t="s">
        <v>18</v>
      </c>
      <c r="H171" t="s">
        <v>76</v>
      </c>
      <c r="I171" t="s">
        <v>20</v>
      </c>
      <c r="J171" t="s">
        <v>213</v>
      </c>
      <c r="K171" t="s">
        <v>202</v>
      </c>
    </row>
    <row r="172" spans="1:11">
      <c r="A172" s="3" t="str">
        <f>HYPERLINK("https://www.analog.com/en/AD7175-8#details", "AD7175-8")</f>
        <v>AD7175-8</v>
      </c>
      <c r="B172">
        <v>8</v>
      </c>
      <c r="C172">
        <v>24</v>
      </c>
      <c r="D172" t="s">
        <v>183</v>
      </c>
      <c r="E172" t="s">
        <v>11</v>
      </c>
      <c r="F172" t="s">
        <v>11</v>
      </c>
      <c r="G172" t="s">
        <v>39</v>
      </c>
      <c r="H172" t="s">
        <v>131</v>
      </c>
      <c r="I172" t="s">
        <v>20</v>
      </c>
      <c r="J172" t="s">
        <v>214</v>
      </c>
      <c r="K172" t="s">
        <v>63</v>
      </c>
    </row>
    <row r="173" spans="1:11">
      <c r="A173" s="3" t="str">
        <f>HYPERLINK("https://www.analog.com/en/AD7091#details", "AD7091")</f>
        <v>AD7091</v>
      </c>
      <c r="B173">
        <v>1</v>
      </c>
      <c r="C173">
        <v>12</v>
      </c>
      <c r="D173" t="s">
        <v>46</v>
      </c>
      <c r="E173">
        <v>68</v>
      </c>
      <c r="F173">
        <v>0.6</v>
      </c>
      <c r="G173" t="s">
        <v>18</v>
      </c>
      <c r="H173" t="s">
        <v>76</v>
      </c>
      <c r="I173" t="s">
        <v>20</v>
      </c>
      <c r="J173" t="s">
        <v>215</v>
      </c>
      <c r="K173" t="s">
        <v>216</v>
      </c>
    </row>
    <row r="174" spans="1:11">
      <c r="A174" s="3" t="str">
        <f>HYPERLINK("https://www.analog.com/en/AD7176-2#details", "AD7176-2")</f>
        <v>AD7176-2</v>
      </c>
      <c r="B174">
        <v>4</v>
      </c>
      <c r="C174">
        <v>24</v>
      </c>
      <c r="D174" t="s">
        <v>183</v>
      </c>
      <c r="E174" t="s">
        <v>11</v>
      </c>
      <c r="F174" t="s">
        <v>11</v>
      </c>
      <c r="G174" t="s">
        <v>39</v>
      </c>
      <c r="H174" t="s">
        <v>131</v>
      </c>
      <c r="I174" t="s">
        <v>20</v>
      </c>
      <c r="J174" t="s">
        <v>184</v>
      </c>
      <c r="K174" t="s">
        <v>169</v>
      </c>
    </row>
    <row r="175" spans="1:11">
      <c r="A175" s="3" t="str">
        <f>HYPERLINK("https://www.analog.com/en/ADAS3022#details", "ADAS3022")</f>
        <v>ADAS3022</v>
      </c>
      <c r="B175">
        <v>8</v>
      </c>
      <c r="C175">
        <v>16</v>
      </c>
      <c r="D175" t="s">
        <v>46</v>
      </c>
      <c r="E175">
        <v>91.5</v>
      </c>
      <c r="F175">
        <v>0.6</v>
      </c>
      <c r="G175" t="s">
        <v>18</v>
      </c>
      <c r="H175" t="s">
        <v>19</v>
      </c>
      <c r="I175" t="s">
        <v>20</v>
      </c>
      <c r="J175" t="s">
        <v>217</v>
      </c>
      <c r="K175" t="s">
        <v>218</v>
      </c>
    </row>
    <row r="176" spans="1:11">
      <c r="A176" s="3" t="str">
        <f>HYPERLINK("https://www.analog.com/en/AD7091R#details", "AD7091R")</f>
        <v>AD7091R</v>
      </c>
      <c r="B176">
        <v>1</v>
      </c>
      <c r="C176">
        <v>12</v>
      </c>
      <c r="D176" t="s">
        <v>46</v>
      </c>
      <c r="E176">
        <v>69</v>
      </c>
      <c r="F176">
        <v>0.8</v>
      </c>
      <c r="G176" t="s">
        <v>18</v>
      </c>
      <c r="H176" t="s">
        <v>76</v>
      </c>
      <c r="I176" t="s">
        <v>20</v>
      </c>
      <c r="J176" t="s">
        <v>219</v>
      </c>
      <c r="K176" t="s">
        <v>220</v>
      </c>
    </row>
    <row r="177" spans="1:11">
      <c r="A177" s="3" t="str">
        <f>HYPERLINK("https://www.analog.com/en/LTC2389-16#details", "LTC2389-16")</f>
        <v>LTC2389-16</v>
      </c>
      <c r="B177">
        <v>1</v>
      </c>
      <c r="C177">
        <v>16</v>
      </c>
      <c r="D177" t="s">
        <v>206</v>
      </c>
      <c r="E177">
        <v>96</v>
      </c>
      <c r="F177">
        <v>0.3</v>
      </c>
      <c r="G177" t="s">
        <v>18</v>
      </c>
      <c r="H177" t="s">
        <v>19</v>
      </c>
      <c r="I177" t="s">
        <v>47</v>
      </c>
      <c r="J177" t="s">
        <v>221</v>
      </c>
      <c r="K177" t="s">
        <v>222</v>
      </c>
    </row>
    <row r="178" spans="1:11">
      <c r="A178" s="3" t="str">
        <f>HYPERLINK("https://www.analog.com/en/LTC2389-18#details", "LTC2389-18")</f>
        <v>LTC2389-18</v>
      </c>
      <c r="B178">
        <v>1</v>
      </c>
      <c r="C178">
        <v>18</v>
      </c>
      <c r="D178" t="s">
        <v>206</v>
      </c>
      <c r="E178">
        <v>99.8</v>
      </c>
      <c r="F178">
        <v>1.25</v>
      </c>
      <c r="G178" t="s">
        <v>18</v>
      </c>
      <c r="H178" t="s">
        <v>19</v>
      </c>
      <c r="I178" t="s">
        <v>47</v>
      </c>
      <c r="J178" t="s">
        <v>221</v>
      </c>
      <c r="K178" t="s">
        <v>222</v>
      </c>
    </row>
    <row r="179" spans="1:11">
      <c r="A179" s="3" t="str">
        <f>HYPERLINK("https://www.analog.com/en/LTC2364-16#details", "LTC2364-16")</f>
        <v>LTC2364-16</v>
      </c>
      <c r="B179">
        <v>1</v>
      </c>
      <c r="C179">
        <v>16</v>
      </c>
      <c r="D179" t="s">
        <v>183</v>
      </c>
      <c r="E179">
        <v>94.7</v>
      </c>
      <c r="F179">
        <v>0.1</v>
      </c>
      <c r="G179" t="s">
        <v>18</v>
      </c>
      <c r="H179" t="s">
        <v>115</v>
      </c>
      <c r="I179" t="s">
        <v>20</v>
      </c>
      <c r="J179" t="s">
        <v>223</v>
      </c>
      <c r="K179" t="s">
        <v>151</v>
      </c>
    </row>
    <row r="180" spans="1:11">
      <c r="A180" s="3" t="str">
        <f>HYPERLINK("https://www.analog.com/en/LTC2367-16#details", "LTC2367-16")</f>
        <v>LTC2367-16</v>
      </c>
      <c r="B180">
        <v>1</v>
      </c>
      <c r="C180">
        <v>16</v>
      </c>
      <c r="D180" t="s">
        <v>42</v>
      </c>
      <c r="E180">
        <v>94.7</v>
      </c>
      <c r="F180">
        <v>0.1</v>
      </c>
      <c r="G180" t="s">
        <v>18</v>
      </c>
      <c r="H180" t="s">
        <v>115</v>
      </c>
      <c r="I180" t="s">
        <v>20</v>
      </c>
      <c r="J180" t="s">
        <v>224</v>
      </c>
      <c r="K180" t="s">
        <v>151</v>
      </c>
    </row>
    <row r="181" spans="1:11">
      <c r="A181" s="3" t="str">
        <f>HYPERLINK("https://www.analog.com/en/LTC2368-16#details", "LTC2368-16")</f>
        <v>LTC2368-16</v>
      </c>
      <c r="B181">
        <v>1</v>
      </c>
      <c r="C181">
        <v>16</v>
      </c>
      <c r="D181" t="s">
        <v>46</v>
      </c>
      <c r="E181">
        <v>94.7</v>
      </c>
      <c r="F181">
        <v>0.1</v>
      </c>
      <c r="G181" t="s">
        <v>18</v>
      </c>
      <c r="H181" t="s">
        <v>115</v>
      </c>
      <c r="I181" t="s">
        <v>20</v>
      </c>
      <c r="J181" t="s">
        <v>225</v>
      </c>
      <c r="K181" t="s">
        <v>151</v>
      </c>
    </row>
    <row r="182" spans="1:11">
      <c r="A182" s="3" t="str">
        <f>HYPERLINK("https://www.analog.com/en/AD7988-1#details", "AD7988-1")</f>
        <v>AD7988-1</v>
      </c>
      <c r="B182">
        <v>1</v>
      </c>
      <c r="C182">
        <v>16</v>
      </c>
      <c r="D182" t="s">
        <v>75</v>
      </c>
      <c r="E182">
        <v>91.5</v>
      </c>
      <c r="F182">
        <v>0.6</v>
      </c>
      <c r="G182" t="s">
        <v>18</v>
      </c>
      <c r="H182" t="s">
        <v>43</v>
      </c>
      <c r="I182" t="s">
        <v>20</v>
      </c>
      <c r="J182" t="s">
        <v>197</v>
      </c>
      <c r="K182" t="s">
        <v>72</v>
      </c>
    </row>
    <row r="183" spans="1:11">
      <c r="A183" s="3" t="str">
        <f>HYPERLINK("https://www.analog.com/en/AD7988-5#details", "AD7988-5")</f>
        <v>AD7988-5</v>
      </c>
      <c r="B183">
        <v>1</v>
      </c>
      <c r="C183">
        <v>16</v>
      </c>
      <c r="D183" t="s">
        <v>42</v>
      </c>
      <c r="E183">
        <v>91.5</v>
      </c>
      <c r="F183">
        <v>0.6</v>
      </c>
      <c r="G183" t="s">
        <v>18</v>
      </c>
      <c r="H183" t="s">
        <v>43</v>
      </c>
      <c r="I183" t="s">
        <v>20</v>
      </c>
      <c r="J183" t="s">
        <v>93</v>
      </c>
      <c r="K183" t="s">
        <v>72</v>
      </c>
    </row>
    <row r="184" spans="1:11">
      <c r="A184" s="3" t="str">
        <f>HYPERLINK("https://www.analog.com/en/LTC2364-18#details", "LTC2364-18")</f>
        <v>LTC2364-18</v>
      </c>
      <c r="B184">
        <v>1</v>
      </c>
      <c r="C184">
        <v>18</v>
      </c>
      <c r="D184" t="s">
        <v>183</v>
      </c>
      <c r="E184">
        <v>97</v>
      </c>
      <c r="F184">
        <v>0.5</v>
      </c>
      <c r="G184" t="s">
        <v>18</v>
      </c>
      <c r="H184" t="s">
        <v>115</v>
      </c>
      <c r="I184" t="s">
        <v>20</v>
      </c>
      <c r="J184" t="s">
        <v>223</v>
      </c>
      <c r="K184" t="s">
        <v>151</v>
      </c>
    </row>
    <row r="185" spans="1:11">
      <c r="A185" s="3" t="str">
        <f>HYPERLINK("https://www.analog.com/en/LTC2367-18#details", "LTC2367-18")</f>
        <v>LTC2367-18</v>
      </c>
      <c r="B185">
        <v>1</v>
      </c>
      <c r="C185">
        <v>18</v>
      </c>
      <c r="D185" t="s">
        <v>42</v>
      </c>
      <c r="E185">
        <v>97</v>
      </c>
      <c r="F185">
        <v>0.5</v>
      </c>
      <c r="G185" t="s">
        <v>18</v>
      </c>
      <c r="H185" t="s">
        <v>115</v>
      </c>
      <c r="I185" t="s">
        <v>20</v>
      </c>
      <c r="J185" t="s">
        <v>224</v>
      </c>
      <c r="K185" t="s">
        <v>151</v>
      </c>
    </row>
    <row r="186" spans="1:11">
      <c r="A186" s="3" t="str">
        <f>HYPERLINK("https://www.analog.com/en/LTC2368-18#details", "LTC2368-18")</f>
        <v>LTC2368-18</v>
      </c>
      <c r="B186">
        <v>1</v>
      </c>
      <c r="C186">
        <v>18</v>
      </c>
      <c r="D186" t="s">
        <v>46</v>
      </c>
      <c r="E186">
        <v>97</v>
      </c>
      <c r="F186">
        <v>0.5</v>
      </c>
      <c r="G186" t="s">
        <v>18</v>
      </c>
      <c r="H186" t="s">
        <v>115</v>
      </c>
      <c r="I186" t="s">
        <v>20</v>
      </c>
      <c r="J186" t="s">
        <v>225</v>
      </c>
      <c r="K186" t="s">
        <v>151</v>
      </c>
    </row>
    <row r="187" spans="1:11">
      <c r="A187" s="3" t="str">
        <f>HYPERLINK("https://www.analog.com/en/LTC2369-18#details", "LTC2369-18")</f>
        <v>LTC2369-18</v>
      </c>
      <c r="B187">
        <v>1</v>
      </c>
      <c r="C187">
        <v>18</v>
      </c>
      <c r="D187" t="s">
        <v>152</v>
      </c>
      <c r="E187">
        <v>96.5</v>
      </c>
      <c r="F187">
        <v>0.5</v>
      </c>
      <c r="G187" t="s">
        <v>18</v>
      </c>
      <c r="H187" t="s">
        <v>115</v>
      </c>
      <c r="I187" t="s">
        <v>20</v>
      </c>
      <c r="J187" t="s">
        <v>207</v>
      </c>
      <c r="K187" t="s">
        <v>151</v>
      </c>
    </row>
    <row r="188" spans="1:11">
      <c r="A188" s="3" t="str">
        <f>HYPERLINK("https://www.analog.com/en/LTC2370-16#details", "LTC2370-16")</f>
        <v>LTC2370-16</v>
      </c>
      <c r="B188">
        <v>1</v>
      </c>
      <c r="C188">
        <v>16</v>
      </c>
      <c r="D188" t="s">
        <v>17</v>
      </c>
      <c r="E188">
        <v>94</v>
      </c>
      <c r="F188">
        <v>0.25</v>
      </c>
      <c r="G188" t="s">
        <v>18</v>
      </c>
      <c r="H188" t="s">
        <v>115</v>
      </c>
      <c r="I188" t="s">
        <v>20</v>
      </c>
      <c r="J188" t="s">
        <v>226</v>
      </c>
      <c r="K188" t="s">
        <v>151</v>
      </c>
    </row>
    <row r="189" spans="1:11">
      <c r="A189" s="3" t="str">
        <f>HYPERLINK("https://www.analog.com/en/LTC2376-16#details", "LTC2376-16")</f>
        <v>LTC2376-16</v>
      </c>
      <c r="B189">
        <v>1</v>
      </c>
      <c r="C189">
        <v>16</v>
      </c>
      <c r="D189" t="s">
        <v>183</v>
      </c>
      <c r="E189">
        <v>97</v>
      </c>
      <c r="F189">
        <v>0.2</v>
      </c>
      <c r="G189" t="s">
        <v>18</v>
      </c>
      <c r="H189" t="s">
        <v>30</v>
      </c>
      <c r="I189" t="s">
        <v>20</v>
      </c>
      <c r="J189" t="s">
        <v>223</v>
      </c>
      <c r="K189" t="s">
        <v>151</v>
      </c>
    </row>
    <row r="190" spans="1:11">
      <c r="A190" s="3" t="str">
        <f>HYPERLINK("https://www.analog.com/en/LTC2376-18#details", "LTC2376-18")</f>
        <v>LTC2376-18</v>
      </c>
      <c r="B190">
        <v>1</v>
      </c>
      <c r="C190">
        <v>18</v>
      </c>
      <c r="D190" t="s">
        <v>183</v>
      </c>
      <c r="E190">
        <v>102</v>
      </c>
      <c r="F190">
        <v>0.5</v>
      </c>
      <c r="G190" t="s">
        <v>18</v>
      </c>
      <c r="H190" t="s">
        <v>30</v>
      </c>
      <c r="I190" t="s">
        <v>20</v>
      </c>
      <c r="J190" t="s">
        <v>223</v>
      </c>
      <c r="K190" t="s">
        <v>151</v>
      </c>
    </row>
    <row r="191" spans="1:11">
      <c r="A191" s="3" t="str">
        <f>HYPERLINK("https://www.analog.com/en/LTC2377-16#details", "LTC2377-16")</f>
        <v>LTC2377-16</v>
      </c>
      <c r="B191">
        <v>1</v>
      </c>
      <c r="C191">
        <v>16</v>
      </c>
      <c r="D191" t="s">
        <v>42</v>
      </c>
      <c r="E191">
        <v>97</v>
      </c>
      <c r="F191">
        <v>0.2</v>
      </c>
      <c r="G191" t="s">
        <v>18</v>
      </c>
      <c r="H191" t="s">
        <v>30</v>
      </c>
      <c r="I191" t="s">
        <v>20</v>
      </c>
      <c r="J191" t="s">
        <v>224</v>
      </c>
      <c r="K191" t="s">
        <v>151</v>
      </c>
    </row>
    <row r="192" spans="1:11">
      <c r="A192" s="3" t="str">
        <f>HYPERLINK("https://www.analog.com/en/LTC2377-18#details", "LTC2377-18")</f>
        <v>LTC2377-18</v>
      </c>
      <c r="B192">
        <v>1</v>
      </c>
      <c r="C192">
        <v>18</v>
      </c>
      <c r="D192" t="s">
        <v>42</v>
      </c>
      <c r="E192">
        <v>102</v>
      </c>
      <c r="F192">
        <v>0.5</v>
      </c>
      <c r="G192" t="s">
        <v>18</v>
      </c>
      <c r="H192" t="s">
        <v>30</v>
      </c>
      <c r="I192" t="s">
        <v>20</v>
      </c>
      <c r="J192" t="s">
        <v>224</v>
      </c>
      <c r="K192" t="s">
        <v>151</v>
      </c>
    </row>
    <row r="193" spans="1:11">
      <c r="A193" s="3" t="str">
        <f>HYPERLINK("https://www.analog.com/en/LTC2378-16#details", "LTC2378-16")</f>
        <v>LTC2378-16</v>
      </c>
      <c r="B193">
        <v>1</v>
      </c>
      <c r="C193">
        <v>16</v>
      </c>
      <c r="D193" t="s">
        <v>46</v>
      </c>
      <c r="E193">
        <v>97</v>
      </c>
      <c r="F193">
        <v>0.2</v>
      </c>
      <c r="G193" t="s">
        <v>18</v>
      </c>
      <c r="H193" t="s">
        <v>30</v>
      </c>
      <c r="I193" t="s">
        <v>20</v>
      </c>
      <c r="J193" t="s">
        <v>225</v>
      </c>
      <c r="K193" t="s">
        <v>151</v>
      </c>
    </row>
    <row r="194" spans="1:11">
      <c r="A194" s="3" t="str">
        <f>HYPERLINK("https://www.analog.com/en/LTC2378-18#details", "LTC2378-18")</f>
        <v>LTC2378-18</v>
      </c>
      <c r="B194">
        <v>1</v>
      </c>
      <c r="C194">
        <v>18</v>
      </c>
      <c r="D194" t="s">
        <v>46</v>
      </c>
      <c r="E194">
        <v>102</v>
      </c>
      <c r="F194">
        <v>0.5</v>
      </c>
      <c r="G194" t="s">
        <v>18</v>
      </c>
      <c r="H194" t="s">
        <v>30</v>
      </c>
      <c r="I194" t="s">
        <v>20</v>
      </c>
      <c r="J194" t="s">
        <v>225</v>
      </c>
      <c r="K194" t="s">
        <v>151</v>
      </c>
    </row>
    <row r="195" spans="1:11">
      <c r="A195" s="3" t="str">
        <f>HYPERLINK("https://www.analog.com/en/AD7609#details", "AD7609")</f>
        <v>AD7609</v>
      </c>
      <c r="B195">
        <v>8</v>
      </c>
      <c r="C195">
        <v>18</v>
      </c>
      <c r="D195" t="s">
        <v>119</v>
      </c>
      <c r="E195">
        <v>101</v>
      </c>
      <c r="F195">
        <v>3</v>
      </c>
      <c r="G195" t="s">
        <v>18</v>
      </c>
      <c r="H195" t="s">
        <v>30</v>
      </c>
      <c r="I195" t="s">
        <v>47</v>
      </c>
      <c r="J195" t="s">
        <v>227</v>
      </c>
      <c r="K195" t="s">
        <v>49</v>
      </c>
    </row>
    <row r="196" spans="1:11">
      <c r="A196" s="3" t="str">
        <f>HYPERLINK("https://www.analog.com/en/LTC2380-16#details", "LTC2380-16")</f>
        <v>LTC2380-16</v>
      </c>
      <c r="B196">
        <v>1</v>
      </c>
      <c r="C196">
        <v>16</v>
      </c>
      <c r="D196" t="s">
        <v>17</v>
      </c>
      <c r="E196">
        <v>96.2</v>
      </c>
      <c r="F196">
        <v>0.25</v>
      </c>
      <c r="G196" t="s">
        <v>18</v>
      </c>
      <c r="H196" t="s">
        <v>30</v>
      </c>
      <c r="I196" t="s">
        <v>20</v>
      </c>
      <c r="J196" t="s">
        <v>226</v>
      </c>
      <c r="K196" t="s">
        <v>151</v>
      </c>
    </row>
    <row r="197" spans="1:11">
      <c r="A197" s="3" t="str">
        <f>HYPERLINK("https://www.analog.com/en/AD7608#details", "AD7608")</f>
        <v>AD7608</v>
      </c>
      <c r="B197">
        <v>8</v>
      </c>
      <c r="C197">
        <v>18</v>
      </c>
      <c r="D197" t="s">
        <v>119</v>
      </c>
      <c r="E197">
        <v>99.5</v>
      </c>
      <c r="F197">
        <v>2.5</v>
      </c>
      <c r="G197" t="s">
        <v>18</v>
      </c>
      <c r="H197" t="s">
        <v>76</v>
      </c>
      <c r="I197" t="s">
        <v>47</v>
      </c>
      <c r="J197" t="s">
        <v>227</v>
      </c>
      <c r="K197" t="s">
        <v>49</v>
      </c>
    </row>
    <row r="198" spans="1:11">
      <c r="A198" s="3" t="str">
        <f>HYPERLINK("https://www.analog.com/en/LTC2379-18#details", "LTC2379-18")</f>
        <v>LTC2379-18</v>
      </c>
      <c r="B198">
        <v>1</v>
      </c>
      <c r="C198">
        <v>18</v>
      </c>
      <c r="D198" t="s">
        <v>152</v>
      </c>
      <c r="E198">
        <v>101.2</v>
      </c>
      <c r="F198">
        <v>0.8</v>
      </c>
      <c r="G198" t="s">
        <v>18</v>
      </c>
      <c r="H198" t="s">
        <v>30</v>
      </c>
      <c r="I198" t="s">
        <v>20</v>
      </c>
      <c r="J198" t="s">
        <v>207</v>
      </c>
      <c r="K198" t="s">
        <v>151</v>
      </c>
    </row>
    <row r="199" spans="1:11">
      <c r="A199" s="3" t="str">
        <f>HYPERLINK("https://www.analog.com/en/AD7291#details", "AD7291")</f>
        <v>AD7291</v>
      </c>
      <c r="B199">
        <v>8</v>
      </c>
      <c r="C199">
        <v>12</v>
      </c>
      <c r="D199" t="s">
        <v>156</v>
      </c>
      <c r="E199">
        <v>71</v>
      </c>
      <c r="F199">
        <v>0.5</v>
      </c>
      <c r="G199" t="s">
        <v>18</v>
      </c>
      <c r="H199" t="s">
        <v>76</v>
      </c>
      <c r="I199" t="s">
        <v>157</v>
      </c>
      <c r="J199" t="s">
        <v>228</v>
      </c>
      <c r="K199" t="s">
        <v>229</v>
      </c>
    </row>
    <row r="200" spans="1:11">
      <c r="A200" s="3" t="str">
        <f>HYPERLINK("https://www.analog.com/en/AD7298#details", "AD7298")</f>
        <v>AD7298</v>
      </c>
      <c r="B200">
        <v>8</v>
      </c>
      <c r="C200">
        <v>12</v>
      </c>
      <c r="D200" t="s">
        <v>46</v>
      </c>
      <c r="E200">
        <v>72</v>
      </c>
      <c r="F200">
        <v>0.5</v>
      </c>
      <c r="G200" t="s">
        <v>18</v>
      </c>
      <c r="H200" t="s">
        <v>76</v>
      </c>
      <c r="I200" t="s">
        <v>20</v>
      </c>
      <c r="J200" t="s">
        <v>230</v>
      </c>
      <c r="K200" t="s">
        <v>229</v>
      </c>
    </row>
    <row r="201" spans="1:11">
      <c r="A201" s="3" t="str">
        <f>HYPERLINK("https://www.analog.com/en/AD7298-1#details", "AD7298-1")</f>
        <v>AD7298-1</v>
      </c>
      <c r="B201">
        <v>8</v>
      </c>
      <c r="C201">
        <v>10</v>
      </c>
      <c r="D201" t="s">
        <v>46</v>
      </c>
      <c r="E201">
        <v>61.5</v>
      </c>
      <c r="F201">
        <v>0.25</v>
      </c>
      <c r="G201" t="s">
        <v>18</v>
      </c>
      <c r="H201" t="s">
        <v>76</v>
      </c>
      <c r="I201" t="s">
        <v>20</v>
      </c>
      <c r="J201" t="s">
        <v>230</v>
      </c>
      <c r="K201" t="s">
        <v>229</v>
      </c>
    </row>
    <row r="202" spans="1:11">
      <c r="A202" s="3" t="str">
        <f>HYPERLINK("https://www.analog.com/en/AD7606#details", "AD7606")</f>
        <v>AD7606</v>
      </c>
      <c r="B202">
        <v>8</v>
      </c>
      <c r="C202">
        <v>16</v>
      </c>
      <c r="D202" t="s">
        <v>119</v>
      </c>
      <c r="E202">
        <v>95.5</v>
      </c>
      <c r="F202">
        <v>0.5</v>
      </c>
      <c r="G202" t="s">
        <v>18</v>
      </c>
      <c r="H202" t="s">
        <v>76</v>
      </c>
      <c r="I202" t="s">
        <v>47</v>
      </c>
      <c r="J202" t="s">
        <v>227</v>
      </c>
      <c r="K202" t="s">
        <v>49</v>
      </c>
    </row>
    <row r="203" spans="1:11">
      <c r="A203" s="3" t="str">
        <f>HYPERLINK("https://www.analog.com/en/AD7606-4#details", "AD7606-4")</f>
        <v>AD7606-4</v>
      </c>
      <c r="B203">
        <v>4</v>
      </c>
      <c r="C203">
        <v>16</v>
      </c>
      <c r="D203" t="s">
        <v>119</v>
      </c>
      <c r="E203">
        <v>95.5</v>
      </c>
      <c r="F203">
        <v>0.5</v>
      </c>
      <c r="G203" t="s">
        <v>18</v>
      </c>
      <c r="H203" t="s">
        <v>76</v>
      </c>
      <c r="I203" t="s">
        <v>47</v>
      </c>
      <c r="J203" t="s">
        <v>136</v>
      </c>
      <c r="K203" t="s">
        <v>49</v>
      </c>
    </row>
    <row r="204" spans="1:11">
      <c r="A204" s="3" t="str">
        <f>HYPERLINK("https://www.analog.com/en/AD7606-6#details", "AD7606-6")</f>
        <v>AD7606-6</v>
      </c>
      <c r="B204">
        <v>6</v>
      </c>
      <c r="C204">
        <v>16</v>
      </c>
      <c r="D204" t="s">
        <v>119</v>
      </c>
      <c r="E204">
        <v>95.5</v>
      </c>
      <c r="F204">
        <v>0.5</v>
      </c>
      <c r="G204" t="s">
        <v>18</v>
      </c>
      <c r="H204" t="s">
        <v>76</v>
      </c>
      <c r="I204" t="s">
        <v>47</v>
      </c>
      <c r="J204" t="s">
        <v>231</v>
      </c>
      <c r="K204" t="s">
        <v>49</v>
      </c>
    </row>
    <row r="205" spans="1:11">
      <c r="A205" s="3" t="str">
        <f>HYPERLINK("https://www.analog.com/en/AD7607#details", "AD7607")</f>
        <v>AD7607</v>
      </c>
      <c r="B205">
        <v>8</v>
      </c>
      <c r="C205">
        <v>14</v>
      </c>
      <c r="D205" t="s">
        <v>119</v>
      </c>
      <c r="E205">
        <v>84.5</v>
      </c>
      <c r="F205">
        <v>0.25</v>
      </c>
      <c r="G205" t="s">
        <v>18</v>
      </c>
      <c r="H205" t="s">
        <v>76</v>
      </c>
      <c r="I205" t="s">
        <v>47</v>
      </c>
      <c r="J205" t="s">
        <v>227</v>
      </c>
      <c r="K205" t="s">
        <v>49</v>
      </c>
    </row>
    <row r="206" spans="1:11">
      <c r="A206" s="3" t="str">
        <f>HYPERLINK("https://www.analog.com/en/LTC2381-16#details", "LTC2381-16")</f>
        <v>LTC2381-16</v>
      </c>
      <c r="B206">
        <v>1</v>
      </c>
      <c r="C206">
        <v>16</v>
      </c>
      <c r="D206" t="s">
        <v>183</v>
      </c>
      <c r="E206">
        <v>92</v>
      </c>
      <c r="F206">
        <v>0.9</v>
      </c>
      <c r="G206" t="s">
        <v>18</v>
      </c>
      <c r="H206" t="s">
        <v>30</v>
      </c>
      <c r="I206" t="s">
        <v>20</v>
      </c>
      <c r="J206" t="s">
        <v>232</v>
      </c>
      <c r="K206" t="s">
        <v>151</v>
      </c>
    </row>
    <row r="207" spans="1:11">
      <c r="A207" s="3" t="str">
        <f>HYPERLINK("https://www.analog.com/en/LTC2383-16#details", "LTC2383-16")</f>
        <v>LTC2383-16</v>
      </c>
      <c r="B207">
        <v>1</v>
      </c>
      <c r="C207">
        <v>16</v>
      </c>
      <c r="D207" t="s">
        <v>46</v>
      </c>
      <c r="E207">
        <v>92</v>
      </c>
      <c r="F207">
        <v>0.8</v>
      </c>
      <c r="G207" t="s">
        <v>18</v>
      </c>
      <c r="H207" t="s">
        <v>30</v>
      </c>
      <c r="I207" t="s">
        <v>20</v>
      </c>
      <c r="J207" t="s">
        <v>233</v>
      </c>
      <c r="K207" t="s">
        <v>151</v>
      </c>
    </row>
    <row r="208" spans="1:11">
      <c r="A208" s="3" t="str">
        <f>HYPERLINK("https://www.analog.com/en/AD9261-10#details", "AD9261-10")</f>
        <v>AD9261-10</v>
      </c>
      <c r="B208">
        <v>1</v>
      </c>
      <c r="C208">
        <v>16</v>
      </c>
      <c r="D208" t="s">
        <v>234</v>
      </c>
      <c r="E208">
        <v>83</v>
      </c>
      <c r="F208">
        <v>1.5</v>
      </c>
      <c r="G208" t="s">
        <v>39</v>
      </c>
      <c r="H208" t="s">
        <v>30</v>
      </c>
      <c r="I208" t="s">
        <v>20</v>
      </c>
      <c r="J208" t="s">
        <v>235</v>
      </c>
      <c r="K208" t="s">
        <v>11</v>
      </c>
    </row>
    <row r="209" spans="1:11">
      <c r="A209" s="3" t="str">
        <f>HYPERLINK("https://www.analog.com/en/AD7195#details", "AD7195")</f>
        <v>AD7195</v>
      </c>
      <c r="B209">
        <v>2</v>
      </c>
      <c r="C209">
        <v>24</v>
      </c>
      <c r="D209" t="s">
        <v>82</v>
      </c>
      <c r="E209" t="s">
        <v>11</v>
      </c>
      <c r="F209" t="s">
        <v>11</v>
      </c>
      <c r="G209" t="s">
        <v>39</v>
      </c>
      <c r="H209" t="s">
        <v>131</v>
      </c>
      <c r="I209" t="s">
        <v>20</v>
      </c>
      <c r="J209" t="s">
        <v>74</v>
      </c>
      <c r="K209" t="s">
        <v>164</v>
      </c>
    </row>
    <row r="210" spans="1:11">
      <c r="A210" s="3" t="str">
        <f>HYPERLINK("https://www.analog.com/en/AD9262#details", "AD9262")</f>
        <v>AD9262</v>
      </c>
      <c r="B210">
        <v>2</v>
      </c>
      <c r="C210">
        <v>16</v>
      </c>
      <c r="D210" t="s">
        <v>234</v>
      </c>
      <c r="E210">
        <v>89</v>
      </c>
      <c r="F210">
        <v>1.5</v>
      </c>
      <c r="G210" t="s">
        <v>39</v>
      </c>
      <c r="H210" t="s">
        <v>30</v>
      </c>
      <c r="I210" t="s">
        <v>20</v>
      </c>
      <c r="J210" t="s">
        <v>236</v>
      </c>
      <c r="K210" t="s">
        <v>11</v>
      </c>
    </row>
    <row r="211" spans="1:11">
      <c r="A211" s="3" t="str">
        <f>HYPERLINK("https://www.analog.com/en/AD9262-10#details", "AD9262-10")</f>
        <v>AD9262-10</v>
      </c>
      <c r="B211">
        <v>2</v>
      </c>
      <c r="C211">
        <v>16</v>
      </c>
      <c r="D211" t="s">
        <v>234</v>
      </c>
      <c r="E211">
        <v>83</v>
      </c>
      <c r="F211">
        <v>1.5</v>
      </c>
      <c r="G211" t="s">
        <v>39</v>
      </c>
      <c r="H211" t="s">
        <v>30</v>
      </c>
      <c r="I211" t="s">
        <v>20</v>
      </c>
      <c r="J211" t="s">
        <v>237</v>
      </c>
      <c r="K211" t="s">
        <v>11</v>
      </c>
    </row>
    <row r="212" spans="1:11">
      <c r="A212" s="3" t="str">
        <f>HYPERLINK("https://www.analog.com/en/AD9262-5#details", "AD9262-5")</f>
        <v>AD9262-5</v>
      </c>
      <c r="B212">
        <v>2</v>
      </c>
      <c r="C212">
        <v>16</v>
      </c>
      <c r="D212" t="s">
        <v>234</v>
      </c>
      <c r="E212">
        <v>86</v>
      </c>
      <c r="F212">
        <v>1.5</v>
      </c>
      <c r="G212" t="s">
        <v>39</v>
      </c>
      <c r="H212" t="s">
        <v>30</v>
      </c>
      <c r="I212" t="s">
        <v>20</v>
      </c>
      <c r="J212" t="s">
        <v>238</v>
      </c>
      <c r="K212" t="s">
        <v>11</v>
      </c>
    </row>
    <row r="213" spans="1:11">
      <c r="A213" s="3" t="str">
        <f>HYPERLINK("https://www.analog.com/en/LTC2391-16#details", "LTC2391-16")</f>
        <v>LTC2391-16</v>
      </c>
      <c r="B213">
        <v>1</v>
      </c>
      <c r="C213">
        <v>16</v>
      </c>
      <c r="D213" t="s">
        <v>183</v>
      </c>
      <c r="E213">
        <v>94</v>
      </c>
      <c r="F213">
        <v>1</v>
      </c>
      <c r="G213" t="s">
        <v>18</v>
      </c>
      <c r="H213" t="s">
        <v>30</v>
      </c>
      <c r="I213" t="s">
        <v>47</v>
      </c>
      <c r="J213" t="s">
        <v>239</v>
      </c>
      <c r="K213" t="s">
        <v>222</v>
      </c>
    </row>
    <row r="214" spans="1:11">
      <c r="A214" s="3" t="str">
        <f>HYPERLINK("https://www.analog.com/en/LTC2392-16#details", "LTC2392-16")</f>
        <v>LTC2392-16</v>
      </c>
      <c r="B214">
        <v>1</v>
      </c>
      <c r="C214">
        <v>16</v>
      </c>
      <c r="D214" t="s">
        <v>42</v>
      </c>
      <c r="E214">
        <v>94</v>
      </c>
      <c r="F214">
        <v>1</v>
      </c>
      <c r="G214" t="s">
        <v>18</v>
      </c>
      <c r="H214" t="s">
        <v>30</v>
      </c>
      <c r="I214" t="s">
        <v>47</v>
      </c>
      <c r="J214" t="s">
        <v>240</v>
      </c>
      <c r="K214" t="s">
        <v>222</v>
      </c>
    </row>
    <row r="215" spans="1:11">
      <c r="A215" s="3" t="str">
        <f>HYPERLINK("https://www.analog.com/en/AD7170#details", "AD7170")</f>
        <v>AD7170</v>
      </c>
      <c r="B215">
        <v>1</v>
      </c>
      <c r="C215">
        <v>12</v>
      </c>
      <c r="D215">
        <v>125</v>
      </c>
      <c r="E215" t="s">
        <v>11</v>
      </c>
      <c r="F215">
        <v>0.1</v>
      </c>
      <c r="G215" t="s">
        <v>39</v>
      </c>
      <c r="H215" t="s">
        <v>30</v>
      </c>
      <c r="I215" t="s">
        <v>20</v>
      </c>
      <c r="J215" t="s">
        <v>241</v>
      </c>
      <c r="K215" t="s">
        <v>94</v>
      </c>
    </row>
    <row r="216" spans="1:11">
      <c r="A216" s="3" t="str">
        <f>HYPERLINK("https://www.analog.com/en/AD7171#details", "AD7171")</f>
        <v>AD7171</v>
      </c>
      <c r="B216">
        <v>1</v>
      </c>
      <c r="C216">
        <v>16</v>
      </c>
      <c r="D216">
        <v>125</v>
      </c>
      <c r="E216" t="s">
        <v>11</v>
      </c>
      <c r="F216">
        <v>0.4</v>
      </c>
      <c r="G216" t="s">
        <v>39</v>
      </c>
      <c r="H216" t="s">
        <v>30</v>
      </c>
      <c r="I216" t="s">
        <v>20</v>
      </c>
      <c r="J216" t="s">
        <v>241</v>
      </c>
      <c r="K216" t="s">
        <v>94</v>
      </c>
    </row>
    <row r="217" spans="1:11">
      <c r="A217" s="3" t="str">
        <f>HYPERLINK("https://www.analog.com/en/AD7194#details", "AD7194")</f>
        <v>AD7194</v>
      </c>
      <c r="B217">
        <v>8</v>
      </c>
      <c r="C217">
        <v>24</v>
      </c>
      <c r="D217" t="s">
        <v>82</v>
      </c>
      <c r="E217" t="s">
        <v>11</v>
      </c>
      <c r="F217" t="s">
        <v>11</v>
      </c>
      <c r="G217" t="s">
        <v>39</v>
      </c>
      <c r="H217" t="s">
        <v>131</v>
      </c>
      <c r="I217" t="s">
        <v>20</v>
      </c>
      <c r="J217" t="s">
        <v>242</v>
      </c>
      <c r="K217" t="s">
        <v>164</v>
      </c>
    </row>
    <row r="218" spans="1:11">
      <c r="A218" s="3" t="str">
        <f>HYPERLINK("https://www.analog.com/en/AD7626#details", "AD7626")</f>
        <v>AD7626</v>
      </c>
      <c r="B218">
        <v>1</v>
      </c>
      <c r="C218">
        <v>16</v>
      </c>
      <c r="D218" t="s">
        <v>146</v>
      </c>
      <c r="E218">
        <v>91</v>
      </c>
      <c r="F218">
        <v>0.45</v>
      </c>
      <c r="G218" t="s">
        <v>18</v>
      </c>
      <c r="H218" t="s">
        <v>30</v>
      </c>
      <c r="I218" t="s">
        <v>144</v>
      </c>
      <c r="J218" t="s">
        <v>243</v>
      </c>
      <c r="K218" t="s">
        <v>45</v>
      </c>
    </row>
    <row r="219" spans="1:11">
      <c r="A219" s="3" t="str">
        <f>HYPERLINK("https://www.analog.com/en/AD7944#details", "AD7944")</f>
        <v>AD7944</v>
      </c>
      <c r="B219">
        <v>1</v>
      </c>
      <c r="C219">
        <v>14</v>
      </c>
      <c r="D219" t="s">
        <v>206</v>
      </c>
      <c r="E219">
        <v>84.5</v>
      </c>
      <c r="F219">
        <v>0.25</v>
      </c>
      <c r="G219" t="s">
        <v>18</v>
      </c>
      <c r="H219" t="s">
        <v>43</v>
      </c>
      <c r="I219" t="s">
        <v>20</v>
      </c>
      <c r="J219" t="s">
        <v>185</v>
      </c>
      <c r="K219" t="s">
        <v>229</v>
      </c>
    </row>
    <row r="220" spans="1:11">
      <c r="A220" s="3" t="str">
        <f>HYPERLINK("https://www.analog.com/en/AD7985#details", "AD7985")</f>
        <v>AD7985</v>
      </c>
      <c r="B220">
        <v>1</v>
      </c>
      <c r="C220">
        <v>16</v>
      </c>
      <c r="D220" t="s">
        <v>206</v>
      </c>
      <c r="E220">
        <v>90</v>
      </c>
      <c r="F220">
        <v>0.7</v>
      </c>
      <c r="G220" t="s">
        <v>18</v>
      </c>
      <c r="H220" t="s">
        <v>43</v>
      </c>
      <c r="I220" t="s">
        <v>20</v>
      </c>
      <c r="J220" t="s">
        <v>155</v>
      </c>
      <c r="K220" t="s">
        <v>229</v>
      </c>
    </row>
    <row r="221" spans="1:11">
      <c r="A221" s="3" t="str">
        <f>HYPERLINK("https://www.analog.com/en/LTC2470#details", "LTC2470")</f>
        <v>LTC2470</v>
      </c>
      <c r="B221">
        <v>1</v>
      </c>
      <c r="C221">
        <v>16</v>
      </c>
      <c r="D221">
        <v>833</v>
      </c>
      <c r="E221" t="s">
        <v>11</v>
      </c>
      <c r="F221">
        <v>2</v>
      </c>
      <c r="G221" t="s">
        <v>39</v>
      </c>
      <c r="H221" t="s">
        <v>76</v>
      </c>
      <c r="I221" t="s">
        <v>20</v>
      </c>
      <c r="J221" t="s">
        <v>242</v>
      </c>
      <c r="K221" t="s">
        <v>244</v>
      </c>
    </row>
    <row r="222" spans="1:11">
      <c r="A222" s="3" t="str">
        <f>HYPERLINK("https://www.analog.com/en/LTC2472#details", "LTC2472")</f>
        <v>LTC2472</v>
      </c>
      <c r="B222">
        <v>1</v>
      </c>
      <c r="C222">
        <v>16</v>
      </c>
      <c r="D222">
        <v>833</v>
      </c>
      <c r="E222" t="s">
        <v>11</v>
      </c>
      <c r="F222">
        <v>2</v>
      </c>
      <c r="G222" t="s">
        <v>39</v>
      </c>
      <c r="H222" t="s">
        <v>30</v>
      </c>
      <c r="I222" t="s">
        <v>20</v>
      </c>
      <c r="J222" t="s">
        <v>209</v>
      </c>
      <c r="K222" t="s">
        <v>244</v>
      </c>
    </row>
    <row r="223" spans="1:11">
      <c r="A223" s="3" t="str">
        <f>HYPERLINK("https://www.analog.com/en/AD7193#details", "AD7193")</f>
        <v>AD7193</v>
      </c>
      <c r="B223">
        <v>8</v>
      </c>
      <c r="C223">
        <v>24</v>
      </c>
      <c r="D223" t="s">
        <v>82</v>
      </c>
      <c r="E223" t="s">
        <v>11</v>
      </c>
      <c r="F223" t="s">
        <v>11</v>
      </c>
      <c r="G223" t="s">
        <v>39</v>
      </c>
      <c r="H223" t="s">
        <v>24</v>
      </c>
      <c r="I223" t="s">
        <v>20</v>
      </c>
      <c r="J223" t="s">
        <v>155</v>
      </c>
      <c r="K223" t="s">
        <v>245</v>
      </c>
    </row>
    <row r="224" spans="1:11">
      <c r="A224" s="3" t="str">
        <f>HYPERLINK("https://www.analog.com/en/LTC2382-16#details", "LTC2382-16")</f>
        <v>LTC2382-16</v>
      </c>
      <c r="B224">
        <v>1</v>
      </c>
      <c r="C224">
        <v>16</v>
      </c>
      <c r="D224" t="s">
        <v>42</v>
      </c>
      <c r="E224">
        <v>92</v>
      </c>
      <c r="F224">
        <v>0.9</v>
      </c>
      <c r="G224" t="s">
        <v>18</v>
      </c>
      <c r="H224" t="s">
        <v>30</v>
      </c>
      <c r="I224" t="s">
        <v>20</v>
      </c>
      <c r="J224" t="s">
        <v>246</v>
      </c>
      <c r="K224" t="s">
        <v>151</v>
      </c>
    </row>
    <row r="225" spans="1:11">
      <c r="A225" s="3" t="str">
        <f>HYPERLINK("https://www.analog.com/en/LTC2461#details", "LTC2461")</f>
        <v>LTC2461</v>
      </c>
      <c r="B225">
        <v>1</v>
      </c>
      <c r="C225">
        <v>16</v>
      </c>
      <c r="D225">
        <v>60</v>
      </c>
      <c r="E225" t="s">
        <v>11</v>
      </c>
      <c r="F225">
        <v>1</v>
      </c>
      <c r="G225" t="s">
        <v>39</v>
      </c>
      <c r="H225" t="s">
        <v>76</v>
      </c>
      <c r="I225" t="s">
        <v>157</v>
      </c>
      <c r="J225" t="s">
        <v>73</v>
      </c>
      <c r="K225" t="s">
        <v>244</v>
      </c>
    </row>
    <row r="226" spans="1:11">
      <c r="A226" s="3" t="str">
        <f>HYPERLINK("https://www.analog.com/en/LTC2463#details", "LTC2463")</f>
        <v>LTC2463</v>
      </c>
      <c r="B226">
        <v>1</v>
      </c>
      <c r="C226">
        <v>16</v>
      </c>
      <c r="D226">
        <v>60</v>
      </c>
      <c r="E226" t="s">
        <v>11</v>
      </c>
      <c r="F226">
        <v>1</v>
      </c>
      <c r="G226" t="s">
        <v>39</v>
      </c>
      <c r="H226" t="s">
        <v>30</v>
      </c>
      <c r="I226" t="s">
        <v>157</v>
      </c>
      <c r="J226" t="s">
        <v>73</v>
      </c>
      <c r="K226" t="s">
        <v>244</v>
      </c>
    </row>
    <row r="227" spans="1:11">
      <c r="A227" s="3" t="str">
        <f>HYPERLINK("https://www.analog.com/en/AD7191#details", "AD7191")</f>
        <v>AD7191</v>
      </c>
      <c r="B227">
        <v>2</v>
      </c>
      <c r="C227">
        <v>24</v>
      </c>
      <c r="D227">
        <v>120</v>
      </c>
      <c r="E227" t="s">
        <v>11</v>
      </c>
      <c r="F227" t="s">
        <v>11</v>
      </c>
      <c r="G227" t="s">
        <v>39</v>
      </c>
      <c r="H227" t="s">
        <v>30</v>
      </c>
      <c r="I227" t="s">
        <v>20</v>
      </c>
      <c r="J227" t="s">
        <v>247</v>
      </c>
      <c r="K227" t="s">
        <v>169</v>
      </c>
    </row>
    <row r="228" spans="1:11">
      <c r="A228" s="3" t="str">
        <f>HYPERLINK("https://www.analog.com/en/AD7192#details", "AD7192")</f>
        <v>AD7192</v>
      </c>
      <c r="B228">
        <v>4</v>
      </c>
      <c r="C228">
        <v>24</v>
      </c>
      <c r="D228" t="s">
        <v>82</v>
      </c>
      <c r="E228" t="s">
        <v>11</v>
      </c>
      <c r="F228" t="s">
        <v>11</v>
      </c>
      <c r="G228" t="s">
        <v>39</v>
      </c>
      <c r="H228" t="s">
        <v>131</v>
      </c>
      <c r="I228" t="s">
        <v>20</v>
      </c>
      <c r="J228" t="s">
        <v>203</v>
      </c>
      <c r="K228" t="s">
        <v>169</v>
      </c>
    </row>
    <row r="229" spans="1:11">
      <c r="A229" s="3" t="str">
        <f>HYPERLINK("https://www.analog.com/en/AD7357#details", "AD7357")</f>
        <v>AD7357</v>
      </c>
      <c r="B229">
        <v>2</v>
      </c>
      <c r="C229">
        <v>14</v>
      </c>
      <c r="D229" t="s">
        <v>248</v>
      </c>
      <c r="E229">
        <v>76.5</v>
      </c>
      <c r="F229">
        <v>2</v>
      </c>
      <c r="G229" t="s">
        <v>18</v>
      </c>
      <c r="H229" t="s">
        <v>30</v>
      </c>
      <c r="I229" t="s">
        <v>20</v>
      </c>
      <c r="J229" t="s">
        <v>189</v>
      </c>
      <c r="K229" t="s">
        <v>249</v>
      </c>
    </row>
    <row r="230" spans="1:11">
      <c r="A230" s="3" t="str">
        <f>HYPERLINK("https://www.analog.com/en/AD7780#details", "AD7780")</f>
        <v>AD7780</v>
      </c>
      <c r="B230">
        <v>1</v>
      </c>
      <c r="C230">
        <v>24</v>
      </c>
      <c r="D230">
        <v>16.7</v>
      </c>
      <c r="E230" t="s">
        <v>11</v>
      </c>
      <c r="F230" t="s">
        <v>11</v>
      </c>
      <c r="G230" t="s">
        <v>39</v>
      </c>
      <c r="H230" t="s">
        <v>30</v>
      </c>
      <c r="I230" t="s">
        <v>20</v>
      </c>
      <c r="J230" t="s">
        <v>250</v>
      </c>
      <c r="K230" t="s">
        <v>251</v>
      </c>
    </row>
    <row r="231" spans="1:11">
      <c r="A231" s="3" t="str">
        <f>HYPERLINK("https://www.analog.com/en/AD7781#details", "AD7781")</f>
        <v>AD7781</v>
      </c>
      <c r="B231">
        <v>1</v>
      </c>
      <c r="C231">
        <v>20</v>
      </c>
      <c r="D231">
        <v>16.7</v>
      </c>
      <c r="E231" t="s">
        <v>11</v>
      </c>
      <c r="F231" t="s">
        <v>11</v>
      </c>
      <c r="G231" t="s">
        <v>39</v>
      </c>
      <c r="H231" t="s">
        <v>30</v>
      </c>
      <c r="I231" t="s">
        <v>20</v>
      </c>
      <c r="J231" t="s">
        <v>252</v>
      </c>
      <c r="K231" t="s">
        <v>251</v>
      </c>
    </row>
    <row r="232" spans="1:11">
      <c r="A232" s="3" t="str">
        <f>HYPERLINK("https://www.analog.com/en/AD7986#details", "AD7986")</f>
        <v>AD7986</v>
      </c>
      <c r="B232">
        <v>1</v>
      </c>
      <c r="C232">
        <v>18</v>
      </c>
      <c r="D232" t="s">
        <v>17</v>
      </c>
      <c r="E232">
        <v>97</v>
      </c>
      <c r="F232">
        <v>1</v>
      </c>
      <c r="G232" t="s">
        <v>18</v>
      </c>
      <c r="H232" t="s">
        <v>30</v>
      </c>
      <c r="I232" t="s">
        <v>20</v>
      </c>
      <c r="J232" t="s">
        <v>53</v>
      </c>
      <c r="K232" t="s">
        <v>229</v>
      </c>
    </row>
    <row r="233" spans="1:11">
      <c r="A233" s="3" t="str">
        <f>HYPERLINK("https://www.analog.com/en/LTC2460#details", "LTC2460")</f>
        <v>LTC2460</v>
      </c>
      <c r="B233">
        <v>1</v>
      </c>
      <c r="C233">
        <v>16</v>
      </c>
      <c r="D233">
        <v>60</v>
      </c>
      <c r="E233" t="s">
        <v>11</v>
      </c>
      <c r="F233">
        <v>1</v>
      </c>
      <c r="G233" t="s">
        <v>39</v>
      </c>
      <c r="H233" t="s">
        <v>76</v>
      </c>
      <c r="I233" t="s">
        <v>20</v>
      </c>
      <c r="J233" t="s">
        <v>73</v>
      </c>
      <c r="K233" t="s">
        <v>244</v>
      </c>
    </row>
    <row r="234" spans="1:11">
      <c r="A234" s="3" t="str">
        <f>HYPERLINK("https://www.analog.com/en/LTC2462#details", "LTC2462")</f>
        <v>LTC2462</v>
      </c>
      <c r="B234">
        <v>1</v>
      </c>
      <c r="C234">
        <v>16</v>
      </c>
      <c r="D234">
        <v>60</v>
      </c>
      <c r="E234" t="s">
        <v>11</v>
      </c>
      <c r="F234">
        <v>1</v>
      </c>
      <c r="G234" t="s">
        <v>39</v>
      </c>
      <c r="H234" t="s">
        <v>30</v>
      </c>
      <c r="I234" t="s">
        <v>20</v>
      </c>
      <c r="J234" t="s">
        <v>73</v>
      </c>
      <c r="K234" t="s">
        <v>244</v>
      </c>
    </row>
    <row r="235" spans="1:11">
      <c r="A235" s="3" t="str">
        <f>HYPERLINK("https://www.analog.com/en/AD7625#details", "AD7625")</f>
        <v>AD7625</v>
      </c>
      <c r="B235">
        <v>1</v>
      </c>
      <c r="C235">
        <v>16</v>
      </c>
      <c r="D235" t="s">
        <v>253</v>
      </c>
      <c r="E235">
        <v>93</v>
      </c>
      <c r="F235">
        <v>0.45</v>
      </c>
      <c r="G235" t="s">
        <v>18</v>
      </c>
      <c r="H235" t="s">
        <v>30</v>
      </c>
      <c r="I235" t="s">
        <v>144</v>
      </c>
      <c r="J235" t="s">
        <v>170</v>
      </c>
      <c r="K235" t="s">
        <v>45</v>
      </c>
    </row>
    <row r="236" spans="1:11">
      <c r="A236" s="3" t="str">
        <f>HYPERLINK("https://www.analog.com/en/LTC2393-16#details", "LTC2393-16")</f>
        <v>LTC2393-16</v>
      </c>
      <c r="B236">
        <v>1</v>
      </c>
      <c r="C236">
        <v>16</v>
      </c>
      <c r="D236" t="s">
        <v>46</v>
      </c>
      <c r="E236">
        <v>94.2</v>
      </c>
      <c r="F236">
        <v>1</v>
      </c>
      <c r="G236" t="s">
        <v>18</v>
      </c>
      <c r="H236" t="s">
        <v>30</v>
      </c>
      <c r="I236" t="s">
        <v>47</v>
      </c>
      <c r="J236" t="s">
        <v>31</v>
      </c>
      <c r="K236" t="s">
        <v>222</v>
      </c>
    </row>
    <row r="237" spans="1:11">
      <c r="A237" s="3" t="str">
        <f>HYPERLINK("https://www.analog.com/en/LTC2471#details", "LTC2471")</f>
        <v>LTC2471</v>
      </c>
      <c r="B237">
        <v>1</v>
      </c>
      <c r="C237">
        <v>16</v>
      </c>
      <c r="D237">
        <v>833</v>
      </c>
      <c r="E237" t="s">
        <v>11</v>
      </c>
      <c r="F237">
        <v>2</v>
      </c>
      <c r="G237" t="s">
        <v>39</v>
      </c>
      <c r="H237" t="s">
        <v>76</v>
      </c>
      <c r="I237" t="s">
        <v>157</v>
      </c>
      <c r="J237" t="s">
        <v>242</v>
      </c>
      <c r="K237" t="s">
        <v>244</v>
      </c>
    </row>
    <row r="238" spans="1:11">
      <c r="A238" s="3" t="str">
        <f>HYPERLINK("https://www.analog.com/en/LTC2473#details", "LTC2473")</f>
        <v>LTC2473</v>
      </c>
      <c r="B238">
        <v>1</v>
      </c>
      <c r="C238">
        <v>16</v>
      </c>
      <c r="D238">
        <v>833</v>
      </c>
      <c r="E238" t="s">
        <v>11</v>
      </c>
      <c r="F238">
        <v>2</v>
      </c>
      <c r="G238" t="s">
        <v>39</v>
      </c>
      <c r="H238" t="s">
        <v>30</v>
      </c>
      <c r="I238" t="s">
        <v>157</v>
      </c>
      <c r="J238" t="s">
        <v>209</v>
      </c>
      <c r="K238" t="s">
        <v>244</v>
      </c>
    </row>
    <row r="239" spans="1:11">
      <c r="A239" s="3" t="str">
        <f>HYPERLINK("https://www.analog.com/en/AD7190#details", "AD7190")</f>
        <v>AD7190</v>
      </c>
      <c r="B239">
        <v>5</v>
      </c>
      <c r="C239">
        <v>24</v>
      </c>
      <c r="D239" t="s">
        <v>82</v>
      </c>
      <c r="E239" t="s">
        <v>11</v>
      </c>
      <c r="F239" t="s">
        <v>11</v>
      </c>
      <c r="G239" t="s">
        <v>39</v>
      </c>
      <c r="H239" t="s">
        <v>131</v>
      </c>
      <c r="I239" t="s">
        <v>20</v>
      </c>
      <c r="J239" t="s">
        <v>254</v>
      </c>
      <c r="K239" t="s">
        <v>169</v>
      </c>
    </row>
    <row r="240" spans="1:11">
      <c r="A240" s="3" t="str">
        <f>HYPERLINK("https://www.analog.com/en/AD7352#details", "AD7352")</f>
        <v>AD7352</v>
      </c>
      <c r="B240">
        <v>2</v>
      </c>
      <c r="C240">
        <v>12</v>
      </c>
      <c r="D240" t="s">
        <v>255</v>
      </c>
      <c r="E240">
        <v>71.5</v>
      </c>
      <c r="F240">
        <v>0.4</v>
      </c>
      <c r="G240" t="s">
        <v>18</v>
      </c>
      <c r="H240" t="s">
        <v>30</v>
      </c>
      <c r="I240" t="s">
        <v>20</v>
      </c>
      <c r="J240" t="s">
        <v>256</v>
      </c>
      <c r="K240" t="s">
        <v>257</v>
      </c>
    </row>
    <row r="241" spans="1:11">
      <c r="A241" s="3" t="str">
        <f>HYPERLINK("https://www.analog.com/en/AD7356#details", "AD7356")</f>
        <v>AD7356</v>
      </c>
      <c r="B241">
        <v>2</v>
      </c>
      <c r="C241">
        <v>12</v>
      </c>
      <c r="D241" t="s">
        <v>112</v>
      </c>
      <c r="E241">
        <v>71.5</v>
      </c>
      <c r="F241">
        <v>0.5</v>
      </c>
      <c r="G241" t="s">
        <v>18</v>
      </c>
      <c r="H241" t="s">
        <v>30</v>
      </c>
      <c r="I241" t="s">
        <v>20</v>
      </c>
      <c r="J241" t="s">
        <v>189</v>
      </c>
      <c r="K241" t="s">
        <v>257</v>
      </c>
    </row>
    <row r="242" spans="1:11">
      <c r="A242" s="3" t="str">
        <f>HYPERLINK("https://www.analog.com/en/AD7699#details", "AD7699")</f>
        <v>AD7699</v>
      </c>
      <c r="B242">
        <v>8</v>
      </c>
      <c r="C242">
        <v>16</v>
      </c>
      <c r="D242" t="s">
        <v>42</v>
      </c>
      <c r="E242">
        <v>92.5</v>
      </c>
      <c r="F242">
        <v>0.5</v>
      </c>
      <c r="G242" t="s">
        <v>18</v>
      </c>
      <c r="H242" t="s">
        <v>24</v>
      </c>
      <c r="I242" t="s">
        <v>20</v>
      </c>
      <c r="J242" t="s">
        <v>256</v>
      </c>
      <c r="K242" t="s">
        <v>258</v>
      </c>
    </row>
    <row r="243" spans="1:11">
      <c r="A243" s="3" t="str">
        <f>HYPERLINK("https://www.analog.com/en/AD7262#details", "AD7262")</f>
        <v>AD7262</v>
      </c>
      <c r="B243">
        <v>2</v>
      </c>
      <c r="C243">
        <v>12</v>
      </c>
      <c r="D243" t="s">
        <v>46</v>
      </c>
      <c r="E243">
        <v>73</v>
      </c>
      <c r="F243">
        <v>0.5</v>
      </c>
      <c r="G243" t="s">
        <v>18</v>
      </c>
      <c r="H243" t="s">
        <v>30</v>
      </c>
      <c r="I243" t="s">
        <v>20</v>
      </c>
      <c r="J243" t="s">
        <v>101</v>
      </c>
      <c r="K243" t="s">
        <v>259</v>
      </c>
    </row>
    <row r="244" spans="1:11">
      <c r="A244" s="3" t="str">
        <f>HYPERLINK("https://www.analog.com/en/AD7262-5#details", "AD7262-5")</f>
        <v>AD7262-5</v>
      </c>
      <c r="B244">
        <v>2</v>
      </c>
      <c r="C244">
        <v>12</v>
      </c>
      <c r="D244" t="s">
        <v>42</v>
      </c>
      <c r="E244">
        <v>73</v>
      </c>
      <c r="F244">
        <v>0.5</v>
      </c>
      <c r="G244" t="s">
        <v>18</v>
      </c>
      <c r="H244" t="s">
        <v>30</v>
      </c>
      <c r="I244" t="s">
        <v>20</v>
      </c>
      <c r="J244" t="s">
        <v>101</v>
      </c>
      <c r="K244" t="s">
        <v>259</v>
      </c>
    </row>
    <row r="245" spans="1:11">
      <c r="A245" s="3" t="str">
        <f>HYPERLINK("https://www.analog.com/en/AD7401A#details", "AD7401A")</f>
        <v>AD7401A</v>
      </c>
      <c r="B245">
        <v>1</v>
      </c>
      <c r="C245">
        <v>16</v>
      </c>
      <c r="D245" t="s">
        <v>176</v>
      </c>
      <c r="E245">
        <v>80</v>
      </c>
      <c r="F245">
        <v>1.5</v>
      </c>
      <c r="G245" t="s">
        <v>57</v>
      </c>
      <c r="H245" t="s">
        <v>131</v>
      </c>
      <c r="I245" t="s">
        <v>58</v>
      </c>
      <c r="J245" t="s">
        <v>260</v>
      </c>
      <c r="K245" t="s">
        <v>261</v>
      </c>
    </row>
    <row r="246" spans="1:11">
      <c r="A246" s="3" t="str">
        <f>HYPERLINK("https://www.analog.com/en/AD7656-1#details", "AD7656-1")</f>
        <v>AD7656-1</v>
      </c>
      <c r="B246">
        <v>6</v>
      </c>
      <c r="C246">
        <v>16</v>
      </c>
      <c r="D246" t="s">
        <v>183</v>
      </c>
      <c r="E246">
        <v>88</v>
      </c>
      <c r="F246">
        <v>1</v>
      </c>
      <c r="G246" t="s">
        <v>18</v>
      </c>
      <c r="H246" t="s">
        <v>76</v>
      </c>
      <c r="I246" t="s">
        <v>47</v>
      </c>
      <c r="J246" t="s">
        <v>154</v>
      </c>
      <c r="K246" t="s">
        <v>49</v>
      </c>
    </row>
    <row r="247" spans="1:11">
      <c r="A247" s="3" t="str">
        <f>HYPERLINK("https://www.analog.com/en/AD7657-1#details", "AD7657-1")</f>
        <v>AD7657-1</v>
      </c>
      <c r="B247">
        <v>6</v>
      </c>
      <c r="C247">
        <v>14</v>
      </c>
      <c r="D247" t="s">
        <v>183</v>
      </c>
      <c r="E247">
        <v>83.5</v>
      </c>
      <c r="F247">
        <v>1</v>
      </c>
      <c r="G247" t="s">
        <v>18</v>
      </c>
      <c r="H247" t="s">
        <v>76</v>
      </c>
      <c r="I247" t="s">
        <v>47</v>
      </c>
      <c r="J247" t="s">
        <v>154</v>
      </c>
      <c r="K247" t="s">
        <v>49</v>
      </c>
    </row>
    <row r="248" spans="1:11">
      <c r="A248" s="3" t="str">
        <f>HYPERLINK("https://www.analog.com/en/AD7658-1#details", "AD7658-1")</f>
        <v>AD7658-1</v>
      </c>
      <c r="B248">
        <v>6</v>
      </c>
      <c r="C248">
        <v>12</v>
      </c>
      <c r="D248" t="s">
        <v>183</v>
      </c>
      <c r="E248">
        <v>73.5</v>
      </c>
      <c r="F248">
        <v>1</v>
      </c>
      <c r="G248" t="s">
        <v>18</v>
      </c>
      <c r="H248" t="s">
        <v>76</v>
      </c>
      <c r="I248" t="s">
        <v>47</v>
      </c>
      <c r="J248" t="s">
        <v>154</v>
      </c>
      <c r="K248" t="s">
        <v>49</v>
      </c>
    </row>
    <row r="249" spans="1:11">
      <c r="A249" s="3" t="str">
        <f>HYPERLINK("https://www.analog.com/en/AD7682#details", "AD7682")</f>
        <v>AD7682</v>
      </c>
      <c r="B249">
        <v>4</v>
      </c>
      <c r="C249">
        <v>16</v>
      </c>
      <c r="D249" t="s">
        <v>183</v>
      </c>
      <c r="E249">
        <v>93.5</v>
      </c>
      <c r="F249">
        <v>0.4</v>
      </c>
      <c r="G249" t="s">
        <v>18</v>
      </c>
      <c r="H249" t="s">
        <v>24</v>
      </c>
      <c r="I249" t="s">
        <v>20</v>
      </c>
      <c r="J249" t="s">
        <v>262</v>
      </c>
      <c r="K249" t="s">
        <v>258</v>
      </c>
    </row>
    <row r="250" spans="1:11">
      <c r="A250" s="3" t="str">
        <f>HYPERLINK("https://www.analog.com/en/AD7689#details", "AD7689")</f>
        <v>AD7689</v>
      </c>
      <c r="B250">
        <v>8</v>
      </c>
      <c r="C250">
        <v>16</v>
      </c>
      <c r="D250" t="s">
        <v>183</v>
      </c>
      <c r="E250">
        <v>90</v>
      </c>
      <c r="F250">
        <v>0.4</v>
      </c>
      <c r="G250" t="s">
        <v>18</v>
      </c>
      <c r="H250" t="s">
        <v>24</v>
      </c>
      <c r="I250" t="s">
        <v>20</v>
      </c>
      <c r="J250" t="s">
        <v>262</v>
      </c>
      <c r="K250" t="s">
        <v>263</v>
      </c>
    </row>
    <row r="251" spans="1:11">
      <c r="A251" s="3" t="str">
        <f>HYPERLINK("https://www.analog.com/en/AD7949#details", "AD7949")</f>
        <v>AD7949</v>
      </c>
      <c r="B251">
        <v>8</v>
      </c>
      <c r="C251">
        <v>14</v>
      </c>
      <c r="D251" t="s">
        <v>183</v>
      </c>
      <c r="E251">
        <v>85.5</v>
      </c>
      <c r="F251">
        <v>0.5</v>
      </c>
      <c r="G251" t="s">
        <v>18</v>
      </c>
      <c r="H251" t="s">
        <v>24</v>
      </c>
      <c r="I251" t="s">
        <v>20</v>
      </c>
      <c r="J251" t="s">
        <v>264</v>
      </c>
      <c r="K251" t="s">
        <v>229</v>
      </c>
    </row>
    <row r="252" spans="1:11">
      <c r="A252" s="3" t="str">
        <f>HYPERLINK("https://www.analog.com/en/LTC2301#details", "LTC2301")</f>
        <v>LTC2301</v>
      </c>
      <c r="B252">
        <v>1</v>
      </c>
      <c r="C252">
        <v>12</v>
      </c>
      <c r="D252" t="s">
        <v>265</v>
      </c>
      <c r="E252">
        <v>73.5</v>
      </c>
      <c r="F252">
        <v>0.4</v>
      </c>
      <c r="G252" t="s">
        <v>18</v>
      </c>
      <c r="H252" t="s">
        <v>115</v>
      </c>
      <c r="I252" t="s">
        <v>157</v>
      </c>
      <c r="J252" t="s">
        <v>266</v>
      </c>
      <c r="K252" t="s">
        <v>267</v>
      </c>
    </row>
    <row r="253" spans="1:11">
      <c r="A253" s="3" t="str">
        <f>HYPERLINK("https://www.analog.com/en/LTC2305#details", "LTC2305")</f>
        <v>LTC2305</v>
      </c>
      <c r="B253">
        <v>2</v>
      </c>
      <c r="C253">
        <v>12</v>
      </c>
      <c r="D253" t="s">
        <v>265</v>
      </c>
      <c r="E253">
        <v>73.5</v>
      </c>
      <c r="F253">
        <v>0.4</v>
      </c>
      <c r="G253" t="s">
        <v>18</v>
      </c>
      <c r="H253" t="s">
        <v>115</v>
      </c>
      <c r="I253" t="s">
        <v>157</v>
      </c>
      <c r="J253" t="s">
        <v>266</v>
      </c>
      <c r="K253" t="s">
        <v>267</v>
      </c>
    </row>
    <row r="254" spans="1:11">
      <c r="A254" s="3" t="str">
        <f>HYPERLINK("https://www.analog.com/en/AD7264#details", "AD7264")</f>
        <v>AD7264</v>
      </c>
      <c r="B254">
        <v>2</v>
      </c>
      <c r="C254">
        <v>14</v>
      </c>
      <c r="D254" t="s">
        <v>46</v>
      </c>
      <c r="E254">
        <v>78</v>
      </c>
      <c r="F254">
        <v>1.5</v>
      </c>
      <c r="G254" t="s">
        <v>18</v>
      </c>
      <c r="H254" t="s">
        <v>30</v>
      </c>
      <c r="I254" t="s">
        <v>20</v>
      </c>
      <c r="J254" t="s">
        <v>101</v>
      </c>
      <c r="K254" t="s">
        <v>268</v>
      </c>
    </row>
    <row r="255" spans="1:11">
      <c r="A255" s="3" t="str">
        <f>HYPERLINK("https://www.analog.com/en/AD7264-5#details", "AD7264-5")</f>
        <v>AD7264-5</v>
      </c>
      <c r="B255">
        <v>2</v>
      </c>
      <c r="C255">
        <v>14</v>
      </c>
      <c r="D255" t="s">
        <v>46</v>
      </c>
      <c r="E255">
        <v>78</v>
      </c>
      <c r="F255">
        <v>1.5</v>
      </c>
      <c r="G255" t="s">
        <v>18</v>
      </c>
      <c r="H255" t="s">
        <v>30</v>
      </c>
      <c r="I255" t="s">
        <v>20</v>
      </c>
      <c r="J255" t="s">
        <v>101</v>
      </c>
      <c r="K255" t="s">
        <v>268</v>
      </c>
    </row>
    <row r="256" spans="1:11">
      <c r="A256" s="3" t="str">
        <f>HYPERLINK("https://www.analog.com/en/AD7400A#details", "AD7400A")</f>
        <v>AD7400A</v>
      </c>
      <c r="B256">
        <v>1</v>
      </c>
      <c r="C256">
        <v>16</v>
      </c>
      <c r="D256" t="s">
        <v>146</v>
      </c>
      <c r="E256">
        <v>71</v>
      </c>
      <c r="F256">
        <v>2</v>
      </c>
      <c r="G256" t="s">
        <v>57</v>
      </c>
      <c r="H256" t="s">
        <v>131</v>
      </c>
      <c r="I256" t="s">
        <v>58</v>
      </c>
      <c r="J256" t="s">
        <v>269</v>
      </c>
      <c r="K256" t="s">
        <v>261</v>
      </c>
    </row>
    <row r="257" spans="1:11">
      <c r="A257" s="3" t="str">
        <f>HYPERLINK("https://www.analog.com/en/LTC2360#details", "LTC2360")</f>
        <v>LTC2360</v>
      </c>
      <c r="B257">
        <v>1</v>
      </c>
      <c r="C257">
        <v>12</v>
      </c>
      <c r="D257" t="s">
        <v>75</v>
      </c>
      <c r="E257">
        <v>73</v>
      </c>
      <c r="F257">
        <v>0.25</v>
      </c>
      <c r="G257" t="s">
        <v>18</v>
      </c>
      <c r="H257" t="s">
        <v>76</v>
      </c>
      <c r="I257" t="s">
        <v>20</v>
      </c>
      <c r="J257" t="s">
        <v>266</v>
      </c>
      <c r="K257" t="s">
        <v>270</v>
      </c>
    </row>
    <row r="258" spans="1:11">
      <c r="A258" s="3" t="str">
        <f>HYPERLINK("https://www.analog.com/en/LTC2361#details", "LTC2361")</f>
        <v>LTC2361</v>
      </c>
      <c r="B258">
        <v>1</v>
      </c>
      <c r="C258">
        <v>12</v>
      </c>
      <c r="D258" t="s">
        <v>183</v>
      </c>
      <c r="E258">
        <v>73</v>
      </c>
      <c r="F258">
        <v>0.25</v>
      </c>
      <c r="G258" t="s">
        <v>18</v>
      </c>
      <c r="H258" t="s">
        <v>76</v>
      </c>
      <c r="I258" t="s">
        <v>20</v>
      </c>
      <c r="J258" t="s">
        <v>271</v>
      </c>
      <c r="K258" t="s">
        <v>270</v>
      </c>
    </row>
    <row r="259" spans="1:11">
      <c r="A259" s="3" t="str">
        <f>HYPERLINK("https://www.analog.com/en/LTC2362#details", "LTC2362")</f>
        <v>LTC2362</v>
      </c>
      <c r="B259">
        <v>1</v>
      </c>
      <c r="C259">
        <v>12</v>
      </c>
      <c r="D259" t="s">
        <v>42</v>
      </c>
      <c r="E259">
        <v>73</v>
      </c>
      <c r="F259">
        <v>0.25</v>
      </c>
      <c r="G259" t="s">
        <v>18</v>
      </c>
      <c r="H259" t="s">
        <v>76</v>
      </c>
      <c r="I259" t="s">
        <v>20</v>
      </c>
      <c r="J259" t="s">
        <v>272</v>
      </c>
      <c r="K259" t="s">
        <v>270</v>
      </c>
    </row>
    <row r="260" spans="1:11">
      <c r="A260" s="3" t="str">
        <f>HYPERLINK("https://www.analog.com/en/LTC2365#details", "LTC2365")</f>
        <v>LTC2365</v>
      </c>
      <c r="B260">
        <v>1</v>
      </c>
      <c r="C260">
        <v>12</v>
      </c>
      <c r="D260" t="s">
        <v>46</v>
      </c>
      <c r="E260">
        <v>73</v>
      </c>
      <c r="F260">
        <v>0.25</v>
      </c>
      <c r="G260" t="s">
        <v>18</v>
      </c>
      <c r="H260" t="s">
        <v>76</v>
      </c>
      <c r="I260" t="s">
        <v>20</v>
      </c>
      <c r="J260" t="s">
        <v>273</v>
      </c>
      <c r="K260" t="s">
        <v>270</v>
      </c>
    </row>
    <row r="261" spans="1:11">
      <c r="A261" s="3" t="str">
        <f>HYPERLINK("https://www.analog.com/en/LTC2366#details", "LTC2366")</f>
        <v>LTC2366</v>
      </c>
      <c r="B261">
        <v>1</v>
      </c>
      <c r="C261">
        <v>12</v>
      </c>
      <c r="D261" t="s">
        <v>255</v>
      </c>
      <c r="E261">
        <v>73</v>
      </c>
      <c r="F261">
        <v>0.25</v>
      </c>
      <c r="G261" t="s">
        <v>18</v>
      </c>
      <c r="H261" t="s">
        <v>76</v>
      </c>
      <c r="I261" t="s">
        <v>20</v>
      </c>
      <c r="J261" t="s">
        <v>274</v>
      </c>
      <c r="K261" t="s">
        <v>270</v>
      </c>
    </row>
    <row r="262" spans="1:11">
      <c r="A262" s="3" t="str">
        <f>HYPERLINK("https://www.analog.com/en/LTC2452#details", "LTC2452")</f>
        <v>LTC2452</v>
      </c>
      <c r="B262">
        <v>1</v>
      </c>
      <c r="C262">
        <v>16</v>
      </c>
      <c r="D262">
        <v>60</v>
      </c>
      <c r="E262" t="s">
        <v>11</v>
      </c>
      <c r="F262">
        <v>1</v>
      </c>
      <c r="G262" t="s">
        <v>39</v>
      </c>
      <c r="H262" t="s">
        <v>30</v>
      </c>
      <c r="I262" t="s">
        <v>20</v>
      </c>
      <c r="J262" t="s">
        <v>215</v>
      </c>
      <c r="K262" t="s">
        <v>275</v>
      </c>
    </row>
    <row r="263" spans="1:11">
      <c r="A263" s="3" t="str">
        <f>HYPERLINK("https://www.analog.com/en/AD7991#details", "AD7991")</f>
        <v>AD7991</v>
      </c>
      <c r="B263">
        <v>4</v>
      </c>
      <c r="C263">
        <v>12</v>
      </c>
      <c r="D263" t="s">
        <v>276</v>
      </c>
      <c r="E263">
        <v>71</v>
      </c>
      <c r="F263">
        <v>0.5</v>
      </c>
      <c r="G263" t="s">
        <v>18</v>
      </c>
      <c r="H263" t="s">
        <v>76</v>
      </c>
      <c r="I263" t="s">
        <v>157</v>
      </c>
      <c r="J263" t="s">
        <v>181</v>
      </c>
      <c r="K263" t="s">
        <v>202</v>
      </c>
    </row>
    <row r="264" spans="1:11">
      <c r="A264" s="3" t="str">
        <f>HYPERLINK("https://www.analog.com/en/AD7995#details", "AD7995")</f>
        <v>AD7995</v>
      </c>
      <c r="B264">
        <v>4</v>
      </c>
      <c r="C264">
        <v>10</v>
      </c>
      <c r="D264" t="s">
        <v>276</v>
      </c>
      <c r="E264">
        <v>71</v>
      </c>
      <c r="F264" t="s">
        <v>11</v>
      </c>
      <c r="G264" t="s">
        <v>18</v>
      </c>
      <c r="H264" t="s">
        <v>76</v>
      </c>
      <c r="I264" t="s">
        <v>157</v>
      </c>
      <c r="J264" t="s">
        <v>277</v>
      </c>
      <c r="K264" t="s">
        <v>202</v>
      </c>
    </row>
    <row r="265" spans="1:11">
      <c r="A265" s="3" t="str">
        <f>HYPERLINK("https://www.analog.com/en/AD7999#details", "AD7999")</f>
        <v>AD7999</v>
      </c>
      <c r="B265">
        <v>4</v>
      </c>
      <c r="C265">
        <v>8</v>
      </c>
      <c r="D265" t="s">
        <v>276</v>
      </c>
      <c r="E265">
        <v>71</v>
      </c>
      <c r="F265">
        <v>0.04</v>
      </c>
      <c r="G265" t="s">
        <v>18</v>
      </c>
      <c r="H265" t="s">
        <v>76</v>
      </c>
      <c r="I265" t="s">
        <v>157</v>
      </c>
      <c r="J265" t="s">
        <v>278</v>
      </c>
      <c r="K265" t="s">
        <v>202</v>
      </c>
    </row>
    <row r="266" spans="1:11">
      <c r="A266" s="3" t="str">
        <f>HYPERLINK("https://www.analog.com/en/AD7983#details", "AD7983")</f>
        <v>AD7983</v>
      </c>
      <c r="B266">
        <v>1</v>
      </c>
      <c r="C266">
        <v>16</v>
      </c>
      <c r="D266" t="s">
        <v>279</v>
      </c>
      <c r="E266">
        <v>92</v>
      </c>
      <c r="F266">
        <v>0.6</v>
      </c>
      <c r="G266" t="s">
        <v>18</v>
      </c>
      <c r="H266" t="s">
        <v>43</v>
      </c>
      <c r="I266" t="s">
        <v>20</v>
      </c>
      <c r="J266" t="s">
        <v>209</v>
      </c>
      <c r="K266" t="s">
        <v>72</v>
      </c>
    </row>
    <row r="267" spans="1:11">
      <c r="A267" s="3" t="str">
        <f>HYPERLINK("https://www.analog.com/en/AD7984#details", "AD7984")</f>
        <v>AD7984</v>
      </c>
      <c r="B267">
        <v>1</v>
      </c>
      <c r="C267">
        <v>18</v>
      </c>
      <c r="D267" t="s">
        <v>279</v>
      </c>
      <c r="E267">
        <v>98.5</v>
      </c>
      <c r="F267" t="s">
        <v>11</v>
      </c>
      <c r="G267" t="s">
        <v>18</v>
      </c>
      <c r="H267" t="s">
        <v>30</v>
      </c>
      <c r="I267" t="s">
        <v>20</v>
      </c>
      <c r="J267" t="s">
        <v>209</v>
      </c>
      <c r="K267" t="s">
        <v>72</v>
      </c>
    </row>
    <row r="268" spans="1:11">
      <c r="A268" s="3" t="str">
        <f>HYPERLINK("https://www.analog.com/en/LTC2453#details", "LTC2453")</f>
        <v>LTC2453</v>
      </c>
      <c r="B268">
        <v>1</v>
      </c>
      <c r="C268">
        <v>16</v>
      </c>
      <c r="D268">
        <v>60</v>
      </c>
      <c r="E268" t="s">
        <v>11</v>
      </c>
      <c r="F268">
        <v>2</v>
      </c>
      <c r="G268" t="s">
        <v>39</v>
      </c>
      <c r="H268" t="s">
        <v>30</v>
      </c>
      <c r="I268" t="s">
        <v>157</v>
      </c>
      <c r="J268" t="s">
        <v>44</v>
      </c>
      <c r="K268" t="s">
        <v>275</v>
      </c>
    </row>
    <row r="269" spans="1:11">
      <c r="A269" s="3" t="str">
        <f>HYPERLINK("https://www.analog.com/en/AD7366#details", "AD7366")</f>
        <v>AD7366</v>
      </c>
      <c r="B269">
        <v>4</v>
      </c>
      <c r="C269">
        <v>12</v>
      </c>
      <c r="D269" t="s">
        <v>46</v>
      </c>
      <c r="E269">
        <v>72</v>
      </c>
      <c r="F269">
        <v>0.5</v>
      </c>
      <c r="G269" t="s">
        <v>18</v>
      </c>
      <c r="H269" t="s">
        <v>76</v>
      </c>
      <c r="I269" t="s">
        <v>20</v>
      </c>
      <c r="J269" t="s">
        <v>280</v>
      </c>
      <c r="K269" t="s">
        <v>169</v>
      </c>
    </row>
    <row r="270" spans="1:11">
      <c r="A270" s="3" t="str">
        <f>HYPERLINK("https://www.analog.com/en/AD7366-5#details", "AD7366-5")</f>
        <v>AD7366-5</v>
      </c>
      <c r="B270">
        <v>2</v>
      </c>
      <c r="C270">
        <v>12</v>
      </c>
      <c r="D270" t="s">
        <v>42</v>
      </c>
      <c r="E270">
        <v>72</v>
      </c>
      <c r="F270">
        <v>0.5</v>
      </c>
      <c r="G270" t="s">
        <v>18</v>
      </c>
      <c r="H270" t="s">
        <v>30</v>
      </c>
      <c r="I270" t="s">
        <v>20</v>
      </c>
      <c r="J270" t="s">
        <v>281</v>
      </c>
      <c r="K270" t="s">
        <v>169</v>
      </c>
    </row>
    <row r="271" spans="1:11">
      <c r="A271" s="3" t="str">
        <f>HYPERLINK("https://www.analog.com/en/AD7367#details", "AD7367")</f>
        <v>AD7367</v>
      </c>
      <c r="B271">
        <v>4</v>
      </c>
      <c r="C271">
        <v>14</v>
      </c>
      <c r="D271" t="s">
        <v>46</v>
      </c>
      <c r="E271">
        <v>76</v>
      </c>
      <c r="F271">
        <v>2</v>
      </c>
      <c r="G271" t="s">
        <v>18</v>
      </c>
      <c r="H271" t="s">
        <v>24</v>
      </c>
      <c r="I271" t="s">
        <v>20</v>
      </c>
      <c r="J271" t="s">
        <v>282</v>
      </c>
      <c r="K271" t="s">
        <v>169</v>
      </c>
    </row>
    <row r="272" spans="1:11">
      <c r="A272" s="3" t="str">
        <f>HYPERLINK("https://www.analog.com/en/AD7367-5#details", "AD7367-5")</f>
        <v>AD7367-5</v>
      </c>
      <c r="B272">
        <v>2</v>
      </c>
      <c r="C272">
        <v>14</v>
      </c>
      <c r="D272" t="s">
        <v>42</v>
      </c>
      <c r="E272">
        <v>76</v>
      </c>
      <c r="F272">
        <v>2</v>
      </c>
      <c r="G272" t="s">
        <v>18</v>
      </c>
      <c r="H272" t="s">
        <v>30</v>
      </c>
      <c r="I272" t="s">
        <v>20</v>
      </c>
      <c r="J272" t="s">
        <v>281</v>
      </c>
      <c r="K272" t="s">
        <v>169</v>
      </c>
    </row>
    <row r="273" spans="1:11">
      <c r="A273" s="3" t="str">
        <f>HYPERLINK("https://www.analog.com/en/AD7764#details", "AD7764")</f>
        <v>AD7764</v>
      </c>
      <c r="B273">
        <v>1</v>
      </c>
      <c r="C273">
        <v>24</v>
      </c>
      <c r="D273" t="s">
        <v>283</v>
      </c>
      <c r="E273">
        <v>109</v>
      </c>
      <c r="F273" t="s">
        <v>11</v>
      </c>
      <c r="G273" t="s">
        <v>39</v>
      </c>
      <c r="H273" t="s">
        <v>30</v>
      </c>
      <c r="I273" t="s">
        <v>20</v>
      </c>
      <c r="J273" t="s">
        <v>284</v>
      </c>
      <c r="K273" t="s">
        <v>285</v>
      </c>
    </row>
    <row r="274" spans="1:11">
      <c r="A274" s="3" t="str">
        <f>HYPERLINK("https://www.analog.com/en/AD7765#details", "AD7765")</f>
        <v>AD7765</v>
      </c>
      <c r="B274">
        <v>1</v>
      </c>
      <c r="C274">
        <v>24</v>
      </c>
      <c r="D274" t="s">
        <v>286</v>
      </c>
      <c r="E274">
        <v>109</v>
      </c>
      <c r="F274">
        <v>1</v>
      </c>
      <c r="G274" t="s">
        <v>39</v>
      </c>
      <c r="H274" t="s">
        <v>30</v>
      </c>
      <c r="I274" t="s">
        <v>20</v>
      </c>
      <c r="J274" t="s">
        <v>284</v>
      </c>
      <c r="K274" t="s">
        <v>285</v>
      </c>
    </row>
    <row r="275" spans="1:11">
      <c r="A275" s="3" t="str">
        <f>HYPERLINK("https://www.analog.com/en/AD7766#details", "AD7766")</f>
        <v>AD7766</v>
      </c>
      <c r="B275">
        <v>1</v>
      </c>
      <c r="C275">
        <v>24</v>
      </c>
      <c r="D275" t="s">
        <v>108</v>
      </c>
      <c r="E275">
        <v>108.5</v>
      </c>
      <c r="F275" t="s">
        <v>11</v>
      </c>
      <c r="G275" t="s">
        <v>18</v>
      </c>
      <c r="H275" t="s">
        <v>30</v>
      </c>
      <c r="I275" t="s">
        <v>20</v>
      </c>
      <c r="J275" t="s">
        <v>207</v>
      </c>
      <c r="K275" t="s">
        <v>287</v>
      </c>
    </row>
    <row r="276" spans="1:11">
      <c r="A276" s="3" t="str">
        <f>HYPERLINK("https://www.analog.com/en/AD7767#details", "AD7767")</f>
        <v>AD7767</v>
      </c>
      <c r="B276">
        <v>1</v>
      </c>
      <c r="C276">
        <v>24</v>
      </c>
      <c r="D276" t="s">
        <v>108</v>
      </c>
      <c r="E276">
        <v>108.5</v>
      </c>
      <c r="F276" t="s">
        <v>11</v>
      </c>
      <c r="G276" t="s">
        <v>18</v>
      </c>
      <c r="H276" t="s">
        <v>30</v>
      </c>
      <c r="I276" t="s">
        <v>20</v>
      </c>
      <c r="J276" t="s">
        <v>207</v>
      </c>
      <c r="K276" t="s">
        <v>257</v>
      </c>
    </row>
    <row r="277" spans="1:11">
      <c r="A277" s="3" t="str">
        <f>HYPERLINK("https://www.analog.com/en/AD7980#details", "AD7980")</f>
        <v>AD7980</v>
      </c>
      <c r="B277">
        <v>1</v>
      </c>
      <c r="C277">
        <v>16</v>
      </c>
      <c r="D277" t="s">
        <v>46</v>
      </c>
      <c r="E277">
        <v>91.5</v>
      </c>
      <c r="F277">
        <v>0.6</v>
      </c>
      <c r="G277" t="s">
        <v>18</v>
      </c>
      <c r="H277" t="s">
        <v>43</v>
      </c>
      <c r="I277" t="s">
        <v>20</v>
      </c>
      <c r="J277" t="s">
        <v>92</v>
      </c>
      <c r="K277" t="s">
        <v>72</v>
      </c>
    </row>
    <row r="278" spans="1:11">
      <c r="A278" s="3" t="str">
        <f>HYPERLINK("https://www.analog.com/en/LTC2308#details", "LTC2308")</f>
        <v>LTC2308</v>
      </c>
      <c r="B278">
        <v>8</v>
      </c>
      <c r="C278">
        <v>12</v>
      </c>
      <c r="D278" t="s">
        <v>42</v>
      </c>
      <c r="E278">
        <v>73.3</v>
      </c>
      <c r="F278">
        <v>0.3</v>
      </c>
      <c r="G278" t="s">
        <v>18</v>
      </c>
      <c r="H278" t="s">
        <v>115</v>
      </c>
      <c r="I278" t="s">
        <v>20</v>
      </c>
      <c r="J278" t="s">
        <v>288</v>
      </c>
      <c r="K278" t="s">
        <v>289</v>
      </c>
    </row>
    <row r="279" spans="1:11">
      <c r="A279" s="3" t="str">
        <f>HYPERLINK("https://www.analog.com/en/LTC2450-1#details", "LTC2450-1")</f>
        <v>LTC2450-1</v>
      </c>
      <c r="B279">
        <v>1</v>
      </c>
      <c r="C279">
        <v>16</v>
      </c>
      <c r="D279">
        <v>60</v>
      </c>
      <c r="E279" t="s">
        <v>11</v>
      </c>
      <c r="F279">
        <v>1.96</v>
      </c>
      <c r="G279" t="s">
        <v>39</v>
      </c>
      <c r="H279" t="s">
        <v>76</v>
      </c>
      <c r="I279" t="s">
        <v>20</v>
      </c>
      <c r="J279" t="s">
        <v>290</v>
      </c>
      <c r="K279" t="s">
        <v>291</v>
      </c>
    </row>
    <row r="280" spans="1:11">
      <c r="A280" s="3" t="str">
        <f>HYPERLINK("https://www.analog.com/en/AD7785#details", "AD7785")</f>
        <v>AD7785</v>
      </c>
      <c r="B280">
        <v>3</v>
      </c>
      <c r="C280">
        <v>20</v>
      </c>
      <c r="D280">
        <v>470</v>
      </c>
      <c r="E280" t="s">
        <v>11</v>
      </c>
      <c r="F280" t="s">
        <v>11</v>
      </c>
      <c r="G280" t="s">
        <v>39</v>
      </c>
      <c r="H280" t="s">
        <v>30</v>
      </c>
      <c r="I280" t="s">
        <v>20</v>
      </c>
      <c r="J280" t="s">
        <v>292</v>
      </c>
      <c r="K280" t="s">
        <v>257</v>
      </c>
    </row>
    <row r="281" spans="1:11">
      <c r="A281" s="3" t="str">
        <f>HYPERLINK("https://www.analog.com/en/AD7982#details", "AD7982")</f>
        <v>AD7982</v>
      </c>
      <c r="B281">
        <v>1</v>
      </c>
      <c r="C281">
        <v>18</v>
      </c>
      <c r="D281" t="s">
        <v>46</v>
      </c>
      <c r="E281">
        <v>98</v>
      </c>
      <c r="F281">
        <v>1</v>
      </c>
      <c r="G281" t="s">
        <v>18</v>
      </c>
      <c r="H281" t="s">
        <v>30</v>
      </c>
      <c r="I281" t="s">
        <v>20</v>
      </c>
      <c r="J281" t="s">
        <v>92</v>
      </c>
      <c r="K281" t="s">
        <v>72</v>
      </c>
    </row>
    <row r="282" spans="1:11">
      <c r="A282" s="3" t="str">
        <f>HYPERLINK("https://www.analog.com/en/LTC1856#details", "LTC1856")</f>
        <v>LTC1856</v>
      </c>
      <c r="B282">
        <v>8</v>
      </c>
      <c r="C282">
        <v>16</v>
      </c>
      <c r="D282" t="s">
        <v>75</v>
      </c>
      <c r="E282">
        <v>87</v>
      </c>
      <c r="F282">
        <v>3</v>
      </c>
      <c r="G282" t="s">
        <v>18</v>
      </c>
      <c r="H282" t="s">
        <v>19</v>
      </c>
      <c r="I282" t="s">
        <v>20</v>
      </c>
      <c r="J282" t="s">
        <v>85</v>
      </c>
      <c r="K282" t="s">
        <v>293</v>
      </c>
    </row>
    <row r="283" spans="1:11">
      <c r="A283" s="3" t="str">
        <f>HYPERLINK("https://www.analog.com/en/LTC2450#details", "LTC2450")</f>
        <v>LTC2450</v>
      </c>
      <c r="B283">
        <v>1</v>
      </c>
      <c r="C283">
        <v>16</v>
      </c>
      <c r="D283">
        <v>30</v>
      </c>
      <c r="E283" t="s">
        <v>11</v>
      </c>
      <c r="F283">
        <v>1.96</v>
      </c>
      <c r="G283" t="s">
        <v>39</v>
      </c>
      <c r="H283" t="s">
        <v>76</v>
      </c>
      <c r="I283" t="s">
        <v>20</v>
      </c>
      <c r="J283" t="s">
        <v>290</v>
      </c>
      <c r="K283" t="s">
        <v>291</v>
      </c>
    </row>
    <row r="284" spans="1:11">
      <c r="A284" s="3" t="str">
        <f>HYPERLINK("https://www.analog.com/en/LTC2487#details", "LTC2487")</f>
        <v>LTC2487</v>
      </c>
      <c r="B284">
        <v>4</v>
      </c>
      <c r="C284">
        <v>16</v>
      </c>
      <c r="D284">
        <v>15</v>
      </c>
      <c r="E284" t="s">
        <v>11</v>
      </c>
      <c r="F284">
        <v>0.13</v>
      </c>
      <c r="G284" t="s">
        <v>39</v>
      </c>
      <c r="H284" t="s">
        <v>24</v>
      </c>
      <c r="I284" t="s">
        <v>157</v>
      </c>
      <c r="J284" t="s">
        <v>294</v>
      </c>
      <c r="K284" t="s">
        <v>295</v>
      </c>
    </row>
    <row r="285" spans="1:11">
      <c r="A285" s="3" t="str">
        <f>HYPERLINK("https://www.analog.com/en/LTC2489#details", "LTC2489")</f>
        <v>LTC2489</v>
      </c>
      <c r="B285">
        <v>4</v>
      </c>
      <c r="C285">
        <v>16</v>
      </c>
      <c r="D285">
        <v>6.8</v>
      </c>
      <c r="E285" t="s">
        <v>11</v>
      </c>
      <c r="F285">
        <v>0.13</v>
      </c>
      <c r="G285" t="s">
        <v>39</v>
      </c>
      <c r="H285" t="s">
        <v>24</v>
      </c>
      <c r="I285" t="s">
        <v>157</v>
      </c>
      <c r="J285" t="s">
        <v>296</v>
      </c>
      <c r="K285" t="s">
        <v>295</v>
      </c>
    </row>
    <row r="286" spans="1:11">
      <c r="A286" s="3" t="str">
        <f>HYPERLINK("https://www.analog.com/en/LTC2493#details", "LTC2493")</f>
        <v>LTC2493</v>
      </c>
      <c r="B286">
        <v>4</v>
      </c>
      <c r="C286">
        <v>24</v>
      </c>
      <c r="D286">
        <v>15</v>
      </c>
      <c r="E286" t="s">
        <v>11</v>
      </c>
      <c r="F286">
        <v>33.5</v>
      </c>
      <c r="G286" t="s">
        <v>39</v>
      </c>
      <c r="H286" t="s">
        <v>24</v>
      </c>
      <c r="I286" t="s">
        <v>157</v>
      </c>
      <c r="J286" t="s">
        <v>296</v>
      </c>
      <c r="K286" t="s">
        <v>295</v>
      </c>
    </row>
    <row r="287" spans="1:11">
      <c r="A287" s="3" t="str">
        <f>HYPERLINK("https://www.analog.com/en/AD7631#details", "AD7631")</f>
        <v>AD7631</v>
      </c>
      <c r="B287">
        <v>1</v>
      </c>
      <c r="C287">
        <v>18</v>
      </c>
      <c r="D287" t="s">
        <v>183</v>
      </c>
      <c r="E287">
        <v>100.5</v>
      </c>
      <c r="F287">
        <v>1.5</v>
      </c>
      <c r="G287" t="s">
        <v>18</v>
      </c>
      <c r="H287" t="s">
        <v>30</v>
      </c>
      <c r="I287" t="s">
        <v>47</v>
      </c>
      <c r="J287" t="s">
        <v>297</v>
      </c>
      <c r="K287" t="s">
        <v>98</v>
      </c>
    </row>
    <row r="288" spans="1:11">
      <c r="A288" s="3" t="str">
        <f>HYPERLINK("https://www.analog.com/en/AD7634#details", "AD7634")</f>
        <v>AD7634</v>
      </c>
      <c r="B288">
        <v>1</v>
      </c>
      <c r="C288">
        <v>18</v>
      </c>
      <c r="D288" t="s">
        <v>298</v>
      </c>
      <c r="E288">
        <v>100.5</v>
      </c>
      <c r="F288">
        <v>1.5</v>
      </c>
      <c r="G288" t="s">
        <v>18</v>
      </c>
      <c r="H288" t="s">
        <v>30</v>
      </c>
      <c r="I288" t="s">
        <v>47</v>
      </c>
      <c r="J288" t="s">
        <v>299</v>
      </c>
      <c r="K288" t="s">
        <v>268</v>
      </c>
    </row>
    <row r="289" spans="1:11">
      <c r="A289" s="3" t="str">
        <f>HYPERLINK("https://www.analog.com/en/AD7693#details", "AD7693")</f>
        <v>AD7693</v>
      </c>
      <c r="B289">
        <v>1</v>
      </c>
      <c r="C289">
        <v>16</v>
      </c>
      <c r="D289" t="s">
        <v>42</v>
      </c>
      <c r="E289">
        <v>96</v>
      </c>
      <c r="F289">
        <v>0.25</v>
      </c>
      <c r="G289" t="s">
        <v>18</v>
      </c>
      <c r="H289" t="s">
        <v>30</v>
      </c>
      <c r="I289" t="s">
        <v>20</v>
      </c>
      <c r="J289" t="s">
        <v>207</v>
      </c>
      <c r="K289" t="s">
        <v>300</v>
      </c>
    </row>
    <row r="290" spans="1:11">
      <c r="A290" s="3" t="str">
        <f>HYPERLINK("https://www.analog.com/en/AD7952#details", "AD7952")</f>
        <v>AD7952</v>
      </c>
      <c r="B290">
        <v>1</v>
      </c>
      <c r="C290">
        <v>14</v>
      </c>
      <c r="D290" t="s">
        <v>46</v>
      </c>
      <c r="E290">
        <v>85.5</v>
      </c>
      <c r="F290">
        <v>0.3</v>
      </c>
      <c r="G290" t="s">
        <v>18</v>
      </c>
      <c r="H290" t="s">
        <v>30</v>
      </c>
      <c r="I290" t="s">
        <v>47</v>
      </c>
      <c r="J290" t="s">
        <v>137</v>
      </c>
      <c r="K290" t="s">
        <v>98</v>
      </c>
    </row>
    <row r="291" spans="1:11">
      <c r="A291" s="3" t="str">
        <f>HYPERLINK("https://www.analog.com/en/LTC2302#details", "LTC2302")</f>
        <v>LTC2302</v>
      </c>
      <c r="B291">
        <v>1</v>
      </c>
      <c r="C291">
        <v>12</v>
      </c>
      <c r="D291" t="s">
        <v>42</v>
      </c>
      <c r="E291">
        <v>73.2</v>
      </c>
      <c r="F291">
        <v>0.3</v>
      </c>
      <c r="G291" t="s">
        <v>18</v>
      </c>
      <c r="H291" t="s">
        <v>115</v>
      </c>
      <c r="I291" t="s">
        <v>20</v>
      </c>
      <c r="J291" t="s">
        <v>91</v>
      </c>
      <c r="K291" t="s">
        <v>301</v>
      </c>
    </row>
    <row r="292" spans="1:11">
      <c r="A292" s="3" t="str">
        <f>HYPERLINK("https://www.analog.com/en/LTC2306#details", "LTC2306")</f>
        <v>LTC2306</v>
      </c>
      <c r="B292">
        <v>2</v>
      </c>
      <c r="C292">
        <v>12</v>
      </c>
      <c r="D292" t="s">
        <v>42</v>
      </c>
      <c r="E292">
        <v>73.2</v>
      </c>
      <c r="F292">
        <v>0.3</v>
      </c>
      <c r="G292" t="s">
        <v>18</v>
      </c>
      <c r="H292" t="s">
        <v>115</v>
      </c>
      <c r="I292" t="s">
        <v>20</v>
      </c>
      <c r="J292" t="s">
        <v>91</v>
      </c>
      <c r="K292" t="s">
        <v>301</v>
      </c>
    </row>
    <row r="293" spans="1:11">
      <c r="A293" s="3" t="str">
        <f>HYPERLINK("https://www.analog.com/en/LTC2309#details", "LTC2309")</f>
        <v>LTC2309</v>
      </c>
      <c r="B293">
        <v>8</v>
      </c>
      <c r="C293">
        <v>12</v>
      </c>
      <c r="D293" t="s">
        <v>265</v>
      </c>
      <c r="E293">
        <v>73.400000000000006</v>
      </c>
      <c r="F293">
        <v>0.45</v>
      </c>
      <c r="G293" t="s">
        <v>18</v>
      </c>
      <c r="H293" t="s">
        <v>115</v>
      </c>
      <c r="I293" t="s">
        <v>157</v>
      </c>
      <c r="J293" t="s">
        <v>266</v>
      </c>
      <c r="K293" t="s">
        <v>302</v>
      </c>
    </row>
    <row r="294" spans="1:11">
      <c r="A294" s="3" t="str">
        <f>HYPERLINK("https://www.analog.com/en/LTC2351-12#details", "LTC2351-12")</f>
        <v>LTC2351-12</v>
      </c>
      <c r="B294">
        <v>6</v>
      </c>
      <c r="C294">
        <v>12</v>
      </c>
      <c r="D294" t="s">
        <v>69</v>
      </c>
      <c r="E294">
        <v>72</v>
      </c>
      <c r="F294">
        <v>0.25</v>
      </c>
      <c r="G294" t="s">
        <v>18</v>
      </c>
      <c r="H294" t="s">
        <v>19</v>
      </c>
      <c r="I294" t="s">
        <v>20</v>
      </c>
      <c r="J294" t="s">
        <v>118</v>
      </c>
      <c r="K294" t="s">
        <v>133</v>
      </c>
    </row>
    <row r="295" spans="1:11">
      <c r="A295" s="3" t="str">
        <f>HYPERLINK("https://www.analog.com/en/LTC2355-12#details", "LTC2355-12")</f>
        <v>LTC2355-12</v>
      </c>
      <c r="B295">
        <v>1</v>
      </c>
      <c r="C295">
        <v>12</v>
      </c>
      <c r="D295" t="s">
        <v>303</v>
      </c>
      <c r="E295">
        <v>71.099999999999994</v>
      </c>
      <c r="F295">
        <v>0.25</v>
      </c>
      <c r="G295" t="s">
        <v>18</v>
      </c>
      <c r="H295" t="s">
        <v>19</v>
      </c>
      <c r="I295" t="s">
        <v>20</v>
      </c>
      <c r="J295" t="s">
        <v>207</v>
      </c>
      <c r="K295" t="s">
        <v>304</v>
      </c>
    </row>
    <row r="296" spans="1:11">
      <c r="A296" s="3" t="str">
        <f>HYPERLINK("https://www.analog.com/en/LTC2451#details", "LTC2451")</f>
        <v>LTC2451</v>
      </c>
      <c r="B296">
        <v>1</v>
      </c>
      <c r="C296">
        <v>16</v>
      </c>
      <c r="D296">
        <v>60</v>
      </c>
      <c r="E296" t="s">
        <v>11</v>
      </c>
      <c r="F296">
        <v>2</v>
      </c>
      <c r="G296" t="s">
        <v>39</v>
      </c>
      <c r="H296" t="s">
        <v>76</v>
      </c>
      <c r="I296" t="s">
        <v>157</v>
      </c>
      <c r="J296" t="s">
        <v>305</v>
      </c>
      <c r="K296" t="s">
        <v>275</v>
      </c>
    </row>
    <row r="297" spans="1:11">
      <c r="A297" s="3" t="str">
        <f>HYPERLINK("https://www.analog.com/en/AD7610#details", "AD7610")</f>
        <v>AD7610</v>
      </c>
      <c r="B297">
        <v>1</v>
      </c>
      <c r="C297">
        <v>16</v>
      </c>
      <c r="D297" t="s">
        <v>183</v>
      </c>
      <c r="E297">
        <v>94</v>
      </c>
      <c r="F297">
        <v>0.75</v>
      </c>
      <c r="G297" t="s">
        <v>18</v>
      </c>
      <c r="H297" t="s">
        <v>43</v>
      </c>
      <c r="I297" t="s">
        <v>47</v>
      </c>
      <c r="J297" t="s">
        <v>231</v>
      </c>
      <c r="K297" t="s">
        <v>259</v>
      </c>
    </row>
    <row r="298" spans="1:11">
      <c r="A298" s="3" t="str">
        <f>HYPERLINK("https://www.analog.com/en/AD7612#details", "AD7612")</f>
        <v>AD7612</v>
      </c>
      <c r="B298">
        <v>1</v>
      </c>
      <c r="C298">
        <v>16</v>
      </c>
      <c r="D298" t="s">
        <v>306</v>
      </c>
      <c r="E298">
        <v>94</v>
      </c>
      <c r="F298">
        <v>0.75</v>
      </c>
      <c r="G298" t="s">
        <v>18</v>
      </c>
      <c r="H298" t="s">
        <v>43</v>
      </c>
      <c r="I298" t="s">
        <v>47</v>
      </c>
      <c r="J298" t="s">
        <v>307</v>
      </c>
      <c r="K298" t="s">
        <v>268</v>
      </c>
    </row>
    <row r="299" spans="1:11">
      <c r="A299" s="3" t="str">
        <f>HYPERLINK("https://www.analog.com/en/AD7951#details", "AD7951")</f>
        <v>AD7951</v>
      </c>
      <c r="B299">
        <v>1</v>
      </c>
      <c r="C299">
        <v>14</v>
      </c>
      <c r="D299" t="s">
        <v>46</v>
      </c>
      <c r="E299">
        <v>85.5</v>
      </c>
      <c r="F299">
        <v>0.3</v>
      </c>
      <c r="G299" t="s">
        <v>18</v>
      </c>
      <c r="H299" t="s">
        <v>43</v>
      </c>
      <c r="I299" t="s">
        <v>47</v>
      </c>
      <c r="J299" t="s">
        <v>137</v>
      </c>
      <c r="K299" t="s">
        <v>98</v>
      </c>
    </row>
    <row r="300" spans="1:11">
      <c r="A300" s="3" t="str">
        <f>HYPERLINK("https://www.analog.com/en/LTC2356-12#details", "LTC2356-12")</f>
        <v>LTC2356-12</v>
      </c>
      <c r="B300">
        <v>1</v>
      </c>
      <c r="C300">
        <v>12</v>
      </c>
      <c r="D300" t="s">
        <v>303</v>
      </c>
      <c r="E300">
        <v>71.099999999999994</v>
      </c>
      <c r="F300">
        <v>0.25</v>
      </c>
      <c r="G300" t="s">
        <v>18</v>
      </c>
      <c r="H300" t="s">
        <v>19</v>
      </c>
      <c r="I300" t="s">
        <v>20</v>
      </c>
      <c r="J300" t="s">
        <v>207</v>
      </c>
      <c r="K300" t="s">
        <v>304</v>
      </c>
    </row>
    <row r="301" spans="1:11">
      <c r="A301" s="3" t="str">
        <f>HYPERLINK("https://www.analog.com/en/LTC2356-14#details", "LTC2356-14")</f>
        <v>LTC2356-14</v>
      </c>
      <c r="B301">
        <v>1</v>
      </c>
      <c r="C301">
        <v>14</v>
      </c>
      <c r="D301" t="s">
        <v>303</v>
      </c>
      <c r="E301">
        <v>74.099999999999994</v>
      </c>
      <c r="F301">
        <v>0.5</v>
      </c>
      <c r="G301" t="s">
        <v>18</v>
      </c>
      <c r="H301" t="s">
        <v>19</v>
      </c>
      <c r="I301" t="s">
        <v>20</v>
      </c>
      <c r="J301" t="s">
        <v>207</v>
      </c>
      <c r="K301" t="s">
        <v>304</v>
      </c>
    </row>
    <row r="302" spans="1:11">
      <c r="A302" s="3" t="str">
        <f>HYPERLINK("https://www.analog.com/en/LTC2488#details", "LTC2488")</f>
        <v>LTC2488</v>
      </c>
      <c r="B302">
        <v>4</v>
      </c>
      <c r="C302">
        <v>16</v>
      </c>
      <c r="D302">
        <v>6.8</v>
      </c>
      <c r="E302" t="s">
        <v>11</v>
      </c>
      <c r="F302">
        <v>0.13</v>
      </c>
      <c r="G302" t="s">
        <v>39</v>
      </c>
      <c r="H302" t="s">
        <v>24</v>
      </c>
      <c r="I302" t="s">
        <v>20</v>
      </c>
      <c r="J302" t="s">
        <v>294</v>
      </c>
      <c r="K302" t="s">
        <v>295</v>
      </c>
    </row>
    <row r="303" spans="1:11">
      <c r="A303" s="3" t="str">
        <f>HYPERLINK("https://www.analog.com/en/LTC2492#details", "LTC2492")</f>
        <v>LTC2492</v>
      </c>
      <c r="B303">
        <v>4</v>
      </c>
      <c r="C303">
        <v>24</v>
      </c>
      <c r="D303">
        <v>15</v>
      </c>
      <c r="E303" t="s">
        <v>11</v>
      </c>
      <c r="F303">
        <v>33.5</v>
      </c>
      <c r="G303" t="s">
        <v>39</v>
      </c>
      <c r="H303" t="s">
        <v>24</v>
      </c>
      <c r="I303" t="s">
        <v>20</v>
      </c>
      <c r="J303" t="s">
        <v>294</v>
      </c>
      <c r="K303" t="s">
        <v>295</v>
      </c>
    </row>
    <row r="304" spans="1:11">
      <c r="A304" s="3" t="str">
        <f>HYPERLINK("https://www.analog.com/en/LTC2497#details", "LTC2497")</f>
        <v>LTC2497</v>
      </c>
      <c r="B304">
        <v>16</v>
      </c>
      <c r="C304">
        <v>16</v>
      </c>
      <c r="D304">
        <v>6.8</v>
      </c>
      <c r="E304" t="s">
        <v>11</v>
      </c>
      <c r="F304">
        <v>0.13</v>
      </c>
      <c r="G304" t="s">
        <v>39</v>
      </c>
      <c r="H304" t="s">
        <v>24</v>
      </c>
      <c r="I304" t="s">
        <v>157</v>
      </c>
      <c r="J304" t="s">
        <v>296</v>
      </c>
      <c r="K304" t="s">
        <v>308</v>
      </c>
    </row>
    <row r="305" spans="1:11">
      <c r="A305" s="3" t="str">
        <f>HYPERLINK("https://www.analog.com/en/LTC2499#details", "LTC2499")</f>
        <v>LTC2499</v>
      </c>
      <c r="B305">
        <v>16</v>
      </c>
      <c r="C305">
        <v>24</v>
      </c>
      <c r="D305">
        <v>15</v>
      </c>
      <c r="E305" t="s">
        <v>11</v>
      </c>
      <c r="F305">
        <v>33.5</v>
      </c>
      <c r="G305" t="s">
        <v>39</v>
      </c>
      <c r="H305" t="s">
        <v>24</v>
      </c>
      <c r="I305" t="s">
        <v>157</v>
      </c>
      <c r="J305" t="s">
        <v>296</v>
      </c>
      <c r="K305" t="s">
        <v>308</v>
      </c>
    </row>
    <row r="306" spans="1:11">
      <c r="A306" s="3" t="str">
        <f>HYPERLINK("https://www.analog.com/en/AD7622#details", "AD7622")</f>
        <v>AD7622</v>
      </c>
      <c r="B306">
        <v>1</v>
      </c>
      <c r="C306">
        <v>16</v>
      </c>
      <c r="D306" t="s">
        <v>17</v>
      </c>
      <c r="E306">
        <v>92</v>
      </c>
      <c r="F306">
        <v>0.5</v>
      </c>
      <c r="G306" t="s">
        <v>18</v>
      </c>
      <c r="H306" t="s">
        <v>30</v>
      </c>
      <c r="I306" t="s">
        <v>47</v>
      </c>
      <c r="J306" t="s">
        <v>309</v>
      </c>
      <c r="K306" t="s">
        <v>259</v>
      </c>
    </row>
    <row r="307" spans="1:11">
      <c r="A307" s="3" t="str">
        <f>HYPERLINK("https://www.analog.com/en/AD7691#details", "AD7691")</f>
        <v>AD7691</v>
      </c>
      <c r="B307">
        <v>1</v>
      </c>
      <c r="C307">
        <v>18</v>
      </c>
      <c r="D307" t="s">
        <v>183</v>
      </c>
      <c r="E307">
        <v>101.5</v>
      </c>
      <c r="F307">
        <v>0.75</v>
      </c>
      <c r="G307" t="s">
        <v>18</v>
      </c>
      <c r="H307" t="s">
        <v>30</v>
      </c>
      <c r="I307" t="s">
        <v>20</v>
      </c>
      <c r="J307" t="s">
        <v>310</v>
      </c>
      <c r="K307" t="s">
        <v>72</v>
      </c>
    </row>
    <row r="308" spans="1:11">
      <c r="A308" s="3" t="str">
        <f>HYPERLINK("https://www.analog.com/en/AD7795#details", "AD7795")</f>
        <v>AD7795</v>
      </c>
      <c r="B308">
        <v>6</v>
      </c>
      <c r="C308">
        <v>16</v>
      </c>
      <c r="D308">
        <v>470</v>
      </c>
      <c r="E308" t="s">
        <v>11</v>
      </c>
      <c r="F308" t="s">
        <v>11</v>
      </c>
      <c r="G308" t="s">
        <v>39</v>
      </c>
      <c r="H308" t="s">
        <v>30</v>
      </c>
      <c r="I308" t="s">
        <v>20</v>
      </c>
      <c r="J308" t="s">
        <v>292</v>
      </c>
      <c r="K308" t="s">
        <v>169</v>
      </c>
    </row>
    <row r="309" spans="1:11">
      <c r="A309" s="3" t="str">
        <f>HYPERLINK("https://www.analog.com/en/AD7796#details", "AD7796")</f>
        <v>AD7796</v>
      </c>
      <c r="B309">
        <v>1</v>
      </c>
      <c r="C309">
        <v>16</v>
      </c>
      <c r="D309">
        <v>123</v>
      </c>
      <c r="E309" t="s">
        <v>11</v>
      </c>
      <c r="F309" t="s">
        <v>11</v>
      </c>
      <c r="G309" t="s">
        <v>39</v>
      </c>
      <c r="H309" t="s">
        <v>30</v>
      </c>
      <c r="I309" t="s">
        <v>20</v>
      </c>
      <c r="J309" t="s">
        <v>311</v>
      </c>
      <c r="K309" t="s">
        <v>257</v>
      </c>
    </row>
    <row r="310" spans="1:11">
      <c r="A310" s="3" t="str">
        <f>HYPERLINK("https://www.analog.com/en/AD7797#details", "AD7797")</f>
        <v>AD7797</v>
      </c>
      <c r="B310">
        <v>1</v>
      </c>
      <c r="C310">
        <v>24</v>
      </c>
      <c r="D310">
        <v>123</v>
      </c>
      <c r="E310" t="s">
        <v>11</v>
      </c>
      <c r="F310" t="s">
        <v>11</v>
      </c>
      <c r="G310" t="s">
        <v>39</v>
      </c>
      <c r="H310" t="s">
        <v>30</v>
      </c>
      <c r="I310" t="s">
        <v>20</v>
      </c>
      <c r="J310" t="s">
        <v>311</v>
      </c>
      <c r="K310" t="s">
        <v>257</v>
      </c>
    </row>
    <row r="311" spans="1:11">
      <c r="A311" s="3" t="str">
        <f>HYPERLINK("https://www.analog.com/en/AD7829-1#details", "AD7829-1")</f>
        <v>AD7829-1</v>
      </c>
      <c r="B311">
        <v>8</v>
      </c>
      <c r="C311">
        <v>8</v>
      </c>
      <c r="D311" t="s">
        <v>17</v>
      </c>
      <c r="E311" t="s">
        <v>11</v>
      </c>
      <c r="F311" t="s">
        <v>11</v>
      </c>
      <c r="G311" t="s">
        <v>312</v>
      </c>
      <c r="H311" t="s">
        <v>76</v>
      </c>
      <c r="I311" t="s">
        <v>105</v>
      </c>
      <c r="J311" t="s">
        <v>189</v>
      </c>
      <c r="K311" t="s">
        <v>313</v>
      </c>
    </row>
    <row r="312" spans="1:11">
      <c r="A312" s="3" t="str">
        <f>HYPERLINK("https://www.analog.com/en/LTC2496#details", "LTC2496")</f>
        <v>LTC2496</v>
      </c>
      <c r="B312">
        <v>16</v>
      </c>
      <c r="C312">
        <v>16</v>
      </c>
      <c r="D312">
        <v>6.8</v>
      </c>
      <c r="E312" t="s">
        <v>11</v>
      </c>
      <c r="F312">
        <v>0.13</v>
      </c>
      <c r="G312" t="s">
        <v>39</v>
      </c>
      <c r="H312" t="s">
        <v>24</v>
      </c>
      <c r="I312" t="s">
        <v>20</v>
      </c>
      <c r="J312" t="s">
        <v>294</v>
      </c>
      <c r="K312" t="s">
        <v>308</v>
      </c>
    </row>
    <row r="313" spans="1:11">
      <c r="A313" s="3" t="str">
        <f>HYPERLINK("https://www.analog.com/en/LTC2498#details", "LTC2498")</f>
        <v>LTC2498</v>
      </c>
      <c r="B313">
        <v>16</v>
      </c>
      <c r="C313">
        <v>24</v>
      </c>
      <c r="D313">
        <v>15</v>
      </c>
      <c r="E313" t="s">
        <v>11</v>
      </c>
      <c r="F313">
        <v>33.5</v>
      </c>
      <c r="G313" t="s">
        <v>39</v>
      </c>
      <c r="H313" t="s">
        <v>24</v>
      </c>
      <c r="I313" t="s">
        <v>20</v>
      </c>
      <c r="J313" t="s">
        <v>296</v>
      </c>
      <c r="K313" t="s">
        <v>308</v>
      </c>
    </row>
    <row r="314" spans="1:11">
      <c r="A314" s="3" t="str">
        <f>HYPERLINK("https://www.analog.com/en/AD7329#details", "AD7329")</f>
        <v>AD7329</v>
      </c>
      <c r="B314">
        <v>8</v>
      </c>
      <c r="C314">
        <v>13</v>
      </c>
      <c r="D314" t="s">
        <v>46</v>
      </c>
      <c r="E314">
        <v>77</v>
      </c>
      <c r="F314" t="s">
        <v>11</v>
      </c>
      <c r="G314" t="s">
        <v>18</v>
      </c>
      <c r="H314" t="s">
        <v>24</v>
      </c>
      <c r="I314" t="s">
        <v>20</v>
      </c>
      <c r="J314" t="s">
        <v>21</v>
      </c>
      <c r="K314" t="s">
        <v>169</v>
      </c>
    </row>
    <row r="315" spans="1:11">
      <c r="A315" s="3" t="str">
        <f>HYPERLINK("https://www.analog.com/en/AD7401#details", "AD7401")</f>
        <v>AD7401</v>
      </c>
      <c r="B315">
        <v>1</v>
      </c>
      <c r="C315">
        <v>16</v>
      </c>
      <c r="D315" t="s">
        <v>176</v>
      </c>
      <c r="E315">
        <v>80</v>
      </c>
      <c r="F315">
        <v>2</v>
      </c>
      <c r="G315" t="s">
        <v>57</v>
      </c>
      <c r="H315" t="s">
        <v>131</v>
      </c>
      <c r="I315" t="s">
        <v>58</v>
      </c>
      <c r="J315" t="s">
        <v>314</v>
      </c>
      <c r="K315" t="s">
        <v>261</v>
      </c>
    </row>
    <row r="316" spans="1:11">
      <c r="A316" s="3" t="str">
        <f>HYPERLINK("https://www.analog.com/en/AD7643#details", "AD7643")</f>
        <v>AD7643</v>
      </c>
      <c r="B316">
        <v>1</v>
      </c>
      <c r="C316">
        <v>18</v>
      </c>
      <c r="D316" t="s">
        <v>315</v>
      </c>
      <c r="E316">
        <v>93.5</v>
      </c>
      <c r="F316">
        <v>1.5</v>
      </c>
      <c r="G316" t="s">
        <v>18</v>
      </c>
      <c r="H316" t="s">
        <v>30</v>
      </c>
      <c r="I316" t="s">
        <v>47</v>
      </c>
      <c r="J316" t="s">
        <v>269</v>
      </c>
      <c r="K316" t="s">
        <v>259</v>
      </c>
    </row>
    <row r="317" spans="1:11">
      <c r="A317" s="3" t="str">
        <f>HYPERLINK("https://www.analog.com/en/AD7656#details", "AD7656")</f>
        <v>AD7656</v>
      </c>
      <c r="B317">
        <v>6</v>
      </c>
      <c r="C317">
        <v>16</v>
      </c>
      <c r="D317" t="s">
        <v>183</v>
      </c>
      <c r="E317">
        <v>86.5</v>
      </c>
      <c r="F317">
        <v>1</v>
      </c>
      <c r="G317" t="s">
        <v>18</v>
      </c>
      <c r="H317" t="s">
        <v>76</v>
      </c>
      <c r="I317" t="s">
        <v>47</v>
      </c>
      <c r="J317" t="s">
        <v>26</v>
      </c>
      <c r="K317" t="s">
        <v>49</v>
      </c>
    </row>
    <row r="318" spans="1:11">
      <c r="A318" s="3" t="str">
        <f>HYPERLINK("https://www.analog.com/en/AD7657#details", "AD7657")</f>
        <v>AD7657</v>
      </c>
      <c r="B318">
        <v>6</v>
      </c>
      <c r="C318">
        <v>14</v>
      </c>
      <c r="D318" t="s">
        <v>183</v>
      </c>
      <c r="E318">
        <v>83.5</v>
      </c>
      <c r="F318">
        <v>1</v>
      </c>
      <c r="G318" t="s">
        <v>18</v>
      </c>
      <c r="H318" t="s">
        <v>76</v>
      </c>
      <c r="I318" t="s">
        <v>47</v>
      </c>
      <c r="J318" t="s">
        <v>26</v>
      </c>
      <c r="K318" t="s">
        <v>49</v>
      </c>
    </row>
    <row r="319" spans="1:11">
      <c r="A319" s="3" t="str">
        <f>HYPERLINK("https://www.analog.com/en/AD7658#details", "AD7658")</f>
        <v>AD7658</v>
      </c>
      <c r="B319">
        <v>6</v>
      </c>
      <c r="C319">
        <v>12</v>
      </c>
      <c r="D319" t="s">
        <v>183</v>
      </c>
      <c r="E319">
        <v>73.5</v>
      </c>
      <c r="F319">
        <v>1</v>
      </c>
      <c r="G319" t="s">
        <v>18</v>
      </c>
      <c r="H319" t="s">
        <v>76</v>
      </c>
      <c r="I319" t="s">
        <v>47</v>
      </c>
      <c r="J319" t="s">
        <v>26</v>
      </c>
      <c r="K319" t="s">
        <v>49</v>
      </c>
    </row>
    <row r="320" spans="1:11">
      <c r="A320" s="3" t="str">
        <f>HYPERLINK("https://www.analog.com/en/AD7690#details", "AD7690")</f>
        <v>AD7690</v>
      </c>
      <c r="B320">
        <v>1</v>
      </c>
      <c r="C320">
        <v>18</v>
      </c>
      <c r="D320" t="s">
        <v>132</v>
      </c>
      <c r="E320">
        <v>101.5</v>
      </c>
      <c r="F320">
        <v>0.75</v>
      </c>
      <c r="G320" t="s">
        <v>18</v>
      </c>
      <c r="H320" t="s">
        <v>30</v>
      </c>
      <c r="I320" t="s">
        <v>20</v>
      </c>
      <c r="J320" t="s">
        <v>201</v>
      </c>
      <c r="K320" t="s">
        <v>72</v>
      </c>
    </row>
    <row r="321" spans="1:11">
      <c r="A321" s="3" t="str">
        <f>HYPERLINK("https://www.analog.com/en/LTC1854#details", "LTC1854")</f>
        <v>LTC1854</v>
      </c>
      <c r="B321">
        <v>8</v>
      </c>
      <c r="C321">
        <v>12</v>
      </c>
      <c r="D321" t="s">
        <v>75</v>
      </c>
      <c r="E321">
        <v>74</v>
      </c>
      <c r="F321">
        <v>1</v>
      </c>
      <c r="G321" t="s">
        <v>18</v>
      </c>
      <c r="H321" t="s">
        <v>19</v>
      </c>
      <c r="I321" t="s">
        <v>20</v>
      </c>
      <c r="J321" t="s">
        <v>85</v>
      </c>
      <c r="K321" t="s">
        <v>293</v>
      </c>
    </row>
    <row r="322" spans="1:11">
      <c r="A322" s="3" t="str">
        <f>HYPERLINK("https://www.analog.com/en/LTC1855#details", "LTC1855")</f>
        <v>LTC1855</v>
      </c>
      <c r="B322">
        <v>8</v>
      </c>
      <c r="C322">
        <v>14</v>
      </c>
      <c r="D322" t="s">
        <v>75</v>
      </c>
      <c r="E322">
        <v>83</v>
      </c>
      <c r="F322">
        <v>1.5</v>
      </c>
      <c r="G322" t="s">
        <v>18</v>
      </c>
      <c r="H322" t="s">
        <v>19</v>
      </c>
      <c r="I322" t="s">
        <v>20</v>
      </c>
      <c r="J322" t="s">
        <v>85</v>
      </c>
      <c r="K322" t="s">
        <v>293</v>
      </c>
    </row>
    <row r="323" spans="1:11">
      <c r="A323" s="3" t="str">
        <f>HYPERLINK("https://www.analog.com/en/AD7321#details", "AD7321")</f>
        <v>AD7321</v>
      </c>
      <c r="B323">
        <v>2</v>
      </c>
      <c r="C323">
        <v>13</v>
      </c>
      <c r="D323" t="s">
        <v>42</v>
      </c>
      <c r="E323">
        <v>76</v>
      </c>
      <c r="F323" t="s">
        <v>11</v>
      </c>
      <c r="G323" t="s">
        <v>18</v>
      </c>
      <c r="H323" t="s">
        <v>19</v>
      </c>
      <c r="I323" t="s">
        <v>20</v>
      </c>
      <c r="J323" t="s">
        <v>201</v>
      </c>
      <c r="K323" t="s">
        <v>316</v>
      </c>
    </row>
    <row r="324" spans="1:11">
      <c r="A324" s="3" t="str">
        <f>HYPERLINK("https://www.analog.com/en/AD7322#details", "AD7322")</f>
        <v>AD7322</v>
      </c>
      <c r="B324">
        <v>2</v>
      </c>
      <c r="C324">
        <v>13</v>
      </c>
      <c r="D324" t="s">
        <v>46</v>
      </c>
      <c r="E324">
        <v>76</v>
      </c>
      <c r="F324" t="s">
        <v>11</v>
      </c>
      <c r="G324" t="s">
        <v>18</v>
      </c>
      <c r="H324" t="s">
        <v>19</v>
      </c>
      <c r="I324" t="s">
        <v>20</v>
      </c>
      <c r="J324" t="s">
        <v>21</v>
      </c>
      <c r="K324" t="s">
        <v>316</v>
      </c>
    </row>
    <row r="325" spans="1:11">
      <c r="A325" s="3" t="str">
        <f>HYPERLINK("https://www.analog.com/en/AD7323#details", "AD7323")</f>
        <v>AD7323</v>
      </c>
      <c r="B325">
        <v>4</v>
      </c>
      <c r="C325">
        <v>13</v>
      </c>
      <c r="D325" t="s">
        <v>42</v>
      </c>
      <c r="E325">
        <v>76</v>
      </c>
      <c r="F325" t="s">
        <v>11</v>
      </c>
      <c r="G325" t="s">
        <v>18</v>
      </c>
      <c r="H325" t="s">
        <v>19</v>
      </c>
      <c r="I325" t="s">
        <v>20</v>
      </c>
      <c r="J325" t="s">
        <v>201</v>
      </c>
      <c r="K325" t="s">
        <v>257</v>
      </c>
    </row>
    <row r="326" spans="1:11">
      <c r="A326" s="3" t="str">
        <f>HYPERLINK("https://www.analog.com/en/AD7324#details", "AD7324")</f>
        <v>AD7324</v>
      </c>
      <c r="B326">
        <v>4</v>
      </c>
      <c r="C326">
        <v>13</v>
      </c>
      <c r="D326" t="s">
        <v>46</v>
      </c>
      <c r="E326">
        <v>76</v>
      </c>
      <c r="F326" t="s">
        <v>11</v>
      </c>
      <c r="G326" t="s">
        <v>18</v>
      </c>
      <c r="H326" t="s">
        <v>19</v>
      </c>
      <c r="I326" t="s">
        <v>20</v>
      </c>
      <c r="J326" t="s">
        <v>21</v>
      </c>
      <c r="K326" t="s">
        <v>257</v>
      </c>
    </row>
    <row r="327" spans="1:11">
      <c r="A327" s="3" t="str">
        <f>HYPERLINK("https://www.analog.com/en/AD7327#details", "AD7327")</f>
        <v>AD7327</v>
      </c>
      <c r="B327">
        <v>8</v>
      </c>
      <c r="C327">
        <v>13</v>
      </c>
      <c r="D327" t="s">
        <v>42</v>
      </c>
      <c r="E327">
        <v>76</v>
      </c>
      <c r="F327" t="s">
        <v>11</v>
      </c>
      <c r="G327" t="s">
        <v>18</v>
      </c>
      <c r="H327" t="s">
        <v>19</v>
      </c>
      <c r="I327" t="s">
        <v>20</v>
      </c>
      <c r="J327" t="s">
        <v>201</v>
      </c>
      <c r="K327" t="s">
        <v>317</v>
      </c>
    </row>
    <row r="328" spans="1:11">
      <c r="A328" s="3" t="str">
        <f>HYPERLINK("https://www.analog.com/en/AD7400#details", "AD7400")</f>
        <v>AD7400</v>
      </c>
      <c r="B328">
        <v>1</v>
      </c>
      <c r="C328">
        <v>16</v>
      </c>
      <c r="D328" t="s">
        <v>146</v>
      </c>
      <c r="E328">
        <v>71</v>
      </c>
      <c r="F328">
        <v>2</v>
      </c>
      <c r="G328" t="s">
        <v>57</v>
      </c>
      <c r="H328" t="s">
        <v>30</v>
      </c>
      <c r="I328" t="s">
        <v>58</v>
      </c>
      <c r="J328" t="s">
        <v>318</v>
      </c>
      <c r="K328" t="s">
        <v>261</v>
      </c>
    </row>
    <row r="329" spans="1:11">
      <c r="A329" s="3" t="str">
        <f>HYPERLINK("https://www.analog.com/en/AD7641#details", "AD7641")</f>
        <v>AD7641</v>
      </c>
      <c r="B329">
        <v>1</v>
      </c>
      <c r="C329">
        <v>18</v>
      </c>
      <c r="D329" t="s">
        <v>17</v>
      </c>
      <c r="E329">
        <v>93.5</v>
      </c>
      <c r="F329">
        <v>2</v>
      </c>
      <c r="G329" t="s">
        <v>18</v>
      </c>
      <c r="H329" t="s">
        <v>30</v>
      </c>
      <c r="I329" t="s">
        <v>47</v>
      </c>
      <c r="J329" t="s">
        <v>136</v>
      </c>
      <c r="K329" t="s">
        <v>259</v>
      </c>
    </row>
    <row r="330" spans="1:11">
      <c r="A330" s="3" t="str">
        <f>HYPERLINK("https://www.analog.com/en/LTC1408#details", "LTC1408")</f>
        <v>LTC1408</v>
      </c>
      <c r="B330">
        <v>6</v>
      </c>
      <c r="C330">
        <v>14</v>
      </c>
      <c r="D330" t="s">
        <v>180</v>
      </c>
      <c r="E330">
        <v>76</v>
      </c>
      <c r="F330">
        <v>0.5</v>
      </c>
      <c r="G330" t="s">
        <v>18</v>
      </c>
      <c r="H330" t="s">
        <v>19</v>
      </c>
      <c r="I330" t="s">
        <v>20</v>
      </c>
      <c r="J330" t="s">
        <v>104</v>
      </c>
      <c r="K330" t="s">
        <v>133</v>
      </c>
    </row>
    <row r="331" spans="1:11">
      <c r="A331" s="3" t="str">
        <f>HYPERLINK("https://www.analog.com/en/LTC2202#details", "LTC2202")</f>
        <v>LTC2202</v>
      </c>
      <c r="B331">
        <v>1</v>
      </c>
      <c r="C331">
        <v>16</v>
      </c>
      <c r="D331" t="s">
        <v>146</v>
      </c>
      <c r="E331">
        <v>81.599999999999994</v>
      </c>
      <c r="F331">
        <v>0.7</v>
      </c>
      <c r="G331" t="s">
        <v>319</v>
      </c>
      <c r="H331" t="s">
        <v>30</v>
      </c>
      <c r="I331" t="s">
        <v>105</v>
      </c>
      <c r="J331" t="s">
        <v>154</v>
      </c>
      <c r="K331" t="s">
        <v>143</v>
      </c>
    </row>
    <row r="332" spans="1:11">
      <c r="A332" s="3" t="str">
        <f>HYPERLINK("https://www.analog.com/en/LTC2351-14#details", "LTC2351-14")</f>
        <v>LTC2351-14</v>
      </c>
      <c r="B332">
        <v>6</v>
      </c>
      <c r="C332">
        <v>14</v>
      </c>
      <c r="D332" t="s">
        <v>69</v>
      </c>
      <c r="E332">
        <v>75</v>
      </c>
      <c r="F332">
        <v>1</v>
      </c>
      <c r="G332" t="s">
        <v>18</v>
      </c>
      <c r="H332" t="s">
        <v>19</v>
      </c>
      <c r="I332" t="s">
        <v>20</v>
      </c>
      <c r="J332" t="s">
        <v>118</v>
      </c>
      <c r="K332" t="s">
        <v>133</v>
      </c>
    </row>
    <row r="333" spans="1:11">
      <c r="A333" s="3" t="str">
        <f>HYPERLINK("https://www.analog.com/en/LTC2355-14#details", "LTC2355-14")</f>
        <v>LTC2355-14</v>
      </c>
      <c r="B333">
        <v>1</v>
      </c>
      <c r="C333">
        <v>14</v>
      </c>
      <c r="D333" t="s">
        <v>303</v>
      </c>
      <c r="E333">
        <v>74.2</v>
      </c>
      <c r="F333">
        <v>0.5</v>
      </c>
      <c r="G333" t="s">
        <v>18</v>
      </c>
      <c r="H333" t="s">
        <v>19</v>
      </c>
      <c r="I333" t="s">
        <v>20</v>
      </c>
      <c r="J333" t="s">
        <v>207</v>
      </c>
      <c r="K333" t="s">
        <v>304</v>
      </c>
    </row>
    <row r="334" spans="1:11">
      <c r="A334" s="3" t="str">
        <f>HYPERLINK("https://www.analog.com/en/LTC2486#details", "LTC2486")</f>
        <v>LTC2486</v>
      </c>
      <c r="B334">
        <v>4</v>
      </c>
      <c r="C334">
        <v>16</v>
      </c>
      <c r="D334">
        <v>15</v>
      </c>
      <c r="E334" t="s">
        <v>11</v>
      </c>
      <c r="F334">
        <v>0.13</v>
      </c>
      <c r="G334" t="s">
        <v>39</v>
      </c>
      <c r="H334" t="s">
        <v>24</v>
      </c>
      <c r="I334" t="s">
        <v>20</v>
      </c>
      <c r="J334" t="s">
        <v>294</v>
      </c>
      <c r="K334" t="s">
        <v>295</v>
      </c>
    </row>
    <row r="335" spans="1:11">
      <c r="A335" s="3" t="str">
        <f>HYPERLINK("https://www.analog.com/en/LTC2494#details", "LTC2494")</f>
        <v>LTC2494</v>
      </c>
      <c r="B335">
        <v>16</v>
      </c>
      <c r="C335">
        <v>16</v>
      </c>
      <c r="D335">
        <v>15</v>
      </c>
      <c r="E335" t="s">
        <v>11</v>
      </c>
      <c r="F335">
        <v>0.13</v>
      </c>
      <c r="G335" t="s">
        <v>39</v>
      </c>
      <c r="H335" t="s">
        <v>24</v>
      </c>
      <c r="I335" t="s">
        <v>20</v>
      </c>
      <c r="J335" t="s">
        <v>296</v>
      </c>
      <c r="K335" t="s">
        <v>308</v>
      </c>
    </row>
    <row r="336" spans="1:11">
      <c r="A336" s="3" t="str">
        <f>HYPERLINK("https://www.analog.com/en/LTC2495#details", "LTC2495")</f>
        <v>LTC2495</v>
      </c>
      <c r="B336">
        <v>16</v>
      </c>
      <c r="C336">
        <v>16</v>
      </c>
      <c r="D336">
        <v>15</v>
      </c>
      <c r="E336" t="s">
        <v>11</v>
      </c>
      <c r="F336">
        <v>0.13</v>
      </c>
      <c r="G336" t="s">
        <v>39</v>
      </c>
      <c r="H336" t="s">
        <v>24</v>
      </c>
      <c r="I336" t="s">
        <v>157</v>
      </c>
      <c r="J336" t="s">
        <v>296</v>
      </c>
      <c r="K336" t="s">
        <v>308</v>
      </c>
    </row>
    <row r="337" spans="1:11">
      <c r="A337" s="3" t="str">
        <f>HYPERLINK("https://www.analog.com/en/AD7273#details", "AD7273")</f>
        <v>AD7273</v>
      </c>
      <c r="B337">
        <v>1</v>
      </c>
      <c r="C337">
        <v>10</v>
      </c>
      <c r="D337" t="s">
        <v>255</v>
      </c>
      <c r="E337" t="s">
        <v>11</v>
      </c>
      <c r="F337" t="s">
        <v>11</v>
      </c>
      <c r="G337" t="s">
        <v>18</v>
      </c>
      <c r="H337" t="s">
        <v>76</v>
      </c>
      <c r="I337" t="s">
        <v>20</v>
      </c>
      <c r="J337" t="s">
        <v>320</v>
      </c>
      <c r="K337" t="s">
        <v>321</v>
      </c>
    </row>
    <row r="338" spans="1:11">
      <c r="A338" s="3" t="str">
        <f>HYPERLINK("https://www.analog.com/en/AD7274#details", "AD7274")</f>
        <v>AD7274</v>
      </c>
      <c r="B338">
        <v>1</v>
      </c>
      <c r="C338">
        <v>12</v>
      </c>
      <c r="D338" t="s">
        <v>255</v>
      </c>
      <c r="E338" t="s">
        <v>11</v>
      </c>
      <c r="F338" t="s">
        <v>11</v>
      </c>
      <c r="G338" t="s">
        <v>18</v>
      </c>
      <c r="H338" t="s">
        <v>76</v>
      </c>
      <c r="I338" t="s">
        <v>20</v>
      </c>
      <c r="J338" t="s">
        <v>320</v>
      </c>
      <c r="K338" t="s">
        <v>321</v>
      </c>
    </row>
    <row r="339" spans="1:11">
      <c r="A339" s="3" t="str">
        <f>HYPERLINK("https://www.analog.com/en/AD7328#details", "AD7328")</f>
        <v>AD7328</v>
      </c>
      <c r="B339">
        <v>8</v>
      </c>
      <c r="C339">
        <v>13</v>
      </c>
      <c r="D339" t="s">
        <v>46</v>
      </c>
      <c r="E339" t="s">
        <v>11</v>
      </c>
      <c r="F339" t="s">
        <v>11</v>
      </c>
      <c r="G339" t="s">
        <v>18</v>
      </c>
      <c r="H339" t="s">
        <v>24</v>
      </c>
      <c r="I339" t="s">
        <v>20</v>
      </c>
      <c r="J339" t="s">
        <v>53</v>
      </c>
      <c r="K339" t="s">
        <v>317</v>
      </c>
    </row>
    <row r="340" spans="1:11">
      <c r="A340" s="3" t="str">
        <f>HYPERLINK("https://www.analog.com/en/AD7762#details", "AD7762")</f>
        <v>AD7762</v>
      </c>
      <c r="B340">
        <v>1</v>
      </c>
      <c r="C340">
        <v>24</v>
      </c>
      <c r="D340" t="s">
        <v>322</v>
      </c>
      <c r="E340">
        <v>112</v>
      </c>
      <c r="F340" t="s">
        <v>11</v>
      </c>
      <c r="G340" t="s">
        <v>39</v>
      </c>
      <c r="H340" t="s">
        <v>30</v>
      </c>
      <c r="I340" t="s">
        <v>105</v>
      </c>
      <c r="J340" t="s">
        <v>323</v>
      </c>
      <c r="K340" t="s">
        <v>324</v>
      </c>
    </row>
    <row r="341" spans="1:11">
      <c r="A341" s="3" t="str">
        <f>HYPERLINK("https://www.analog.com/en/AD7763#details", "AD7763")</f>
        <v>AD7763</v>
      </c>
      <c r="B341">
        <v>1</v>
      </c>
      <c r="C341">
        <v>24</v>
      </c>
      <c r="D341" t="s">
        <v>322</v>
      </c>
      <c r="E341">
        <v>112</v>
      </c>
      <c r="F341" t="s">
        <v>11</v>
      </c>
      <c r="G341" t="s">
        <v>39</v>
      </c>
      <c r="H341" t="s">
        <v>30</v>
      </c>
      <c r="I341" t="s">
        <v>325</v>
      </c>
      <c r="J341" t="s">
        <v>326</v>
      </c>
      <c r="K341" t="s">
        <v>324</v>
      </c>
    </row>
    <row r="342" spans="1:11">
      <c r="A342" s="3" t="str">
        <f>HYPERLINK("https://www.analog.com/en/LTC1408-12#details", "LTC1408-12")</f>
        <v>LTC1408-12</v>
      </c>
      <c r="B342">
        <v>6</v>
      </c>
      <c r="C342">
        <v>12</v>
      </c>
      <c r="D342" t="s">
        <v>180</v>
      </c>
      <c r="E342">
        <v>72</v>
      </c>
      <c r="F342">
        <v>0.25</v>
      </c>
      <c r="G342" t="s">
        <v>18</v>
      </c>
      <c r="H342" t="s">
        <v>19</v>
      </c>
      <c r="I342" t="s">
        <v>20</v>
      </c>
      <c r="J342" t="s">
        <v>104</v>
      </c>
      <c r="K342" t="s">
        <v>133</v>
      </c>
    </row>
    <row r="343" spans="1:11">
      <c r="A343" s="3" t="str">
        <f>HYPERLINK("https://www.analog.com/en/LTC2442#details", "LTC2442")</f>
        <v>LTC2442</v>
      </c>
      <c r="B343">
        <v>4</v>
      </c>
      <c r="C343">
        <v>24</v>
      </c>
      <c r="D343" t="s">
        <v>198</v>
      </c>
      <c r="E343" t="s">
        <v>11</v>
      </c>
      <c r="F343">
        <v>33.5</v>
      </c>
      <c r="G343" t="s">
        <v>39</v>
      </c>
      <c r="H343" t="s">
        <v>24</v>
      </c>
      <c r="I343" t="s">
        <v>20</v>
      </c>
      <c r="J343" t="s">
        <v>190</v>
      </c>
      <c r="K343" t="s">
        <v>327</v>
      </c>
    </row>
    <row r="344" spans="1:11">
      <c r="A344" s="3" t="str">
        <f>HYPERLINK("https://www.analog.com/en/AD7276#details", "AD7276")</f>
        <v>AD7276</v>
      </c>
      <c r="B344">
        <v>1</v>
      </c>
      <c r="C344">
        <v>12</v>
      </c>
      <c r="D344" t="s">
        <v>255</v>
      </c>
      <c r="E344">
        <v>70</v>
      </c>
      <c r="F344" t="s">
        <v>11</v>
      </c>
      <c r="G344" t="s">
        <v>18</v>
      </c>
      <c r="H344" t="s">
        <v>76</v>
      </c>
      <c r="I344" t="s">
        <v>20</v>
      </c>
      <c r="J344" t="s">
        <v>328</v>
      </c>
      <c r="K344" t="s">
        <v>329</v>
      </c>
    </row>
    <row r="345" spans="1:11">
      <c r="A345" s="3" t="str">
        <f>HYPERLINK("https://www.analog.com/en/AD7277#details", "AD7277")</f>
        <v>AD7277</v>
      </c>
      <c r="B345">
        <v>1</v>
      </c>
      <c r="C345">
        <v>10</v>
      </c>
      <c r="D345" t="s">
        <v>255</v>
      </c>
      <c r="E345" t="s">
        <v>11</v>
      </c>
      <c r="F345" t="s">
        <v>11</v>
      </c>
      <c r="G345" t="s">
        <v>18</v>
      </c>
      <c r="H345" t="s">
        <v>76</v>
      </c>
      <c r="I345" t="s">
        <v>20</v>
      </c>
      <c r="J345" t="s">
        <v>328</v>
      </c>
      <c r="K345" t="s">
        <v>329</v>
      </c>
    </row>
    <row r="346" spans="1:11">
      <c r="A346" s="3" t="str">
        <f>HYPERLINK("https://www.analog.com/en/AD7278#details", "AD7278")</f>
        <v>AD7278</v>
      </c>
      <c r="B346">
        <v>1</v>
      </c>
      <c r="C346">
        <v>8</v>
      </c>
      <c r="D346" t="s">
        <v>255</v>
      </c>
      <c r="E346" t="s">
        <v>11</v>
      </c>
      <c r="F346" t="s">
        <v>11</v>
      </c>
      <c r="G346" t="s">
        <v>18</v>
      </c>
      <c r="H346" t="s">
        <v>76</v>
      </c>
      <c r="I346" t="s">
        <v>20</v>
      </c>
      <c r="J346" t="s">
        <v>328</v>
      </c>
      <c r="K346" t="s">
        <v>329</v>
      </c>
    </row>
    <row r="347" spans="1:11">
      <c r="A347" s="3" t="str">
        <f>HYPERLINK("https://www.analog.com/en/AD7621#details", "AD7621")</f>
        <v>AD7621</v>
      </c>
      <c r="B347">
        <v>1</v>
      </c>
      <c r="C347">
        <v>16</v>
      </c>
      <c r="D347" t="s">
        <v>255</v>
      </c>
      <c r="E347">
        <v>90</v>
      </c>
      <c r="F347">
        <v>1</v>
      </c>
      <c r="G347" t="s">
        <v>18</v>
      </c>
      <c r="H347" t="s">
        <v>30</v>
      </c>
      <c r="I347" t="s">
        <v>47</v>
      </c>
      <c r="J347" t="s">
        <v>309</v>
      </c>
      <c r="K347" t="s">
        <v>259</v>
      </c>
    </row>
    <row r="348" spans="1:11">
      <c r="A348" s="3" t="str">
        <f>HYPERLINK("https://www.analog.com/en/AD7623#details", "AD7623")</f>
        <v>AD7623</v>
      </c>
      <c r="B348">
        <v>1</v>
      </c>
      <c r="C348">
        <v>16</v>
      </c>
      <c r="D348" t="s">
        <v>279</v>
      </c>
      <c r="E348">
        <v>89.5</v>
      </c>
      <c r="F348">
        <v>1</v>
      </c>
      <c r="G348" t="s">
        <v>18</v>
      </c>
      <c r="H348" t="s">
        <v>30</v>
      </c>
      <c r="I348" t="s">
        <v>47</v>
      </c>
      <c r="J348" t="s">
        <v>190</v>
      </c>
      <c r="K348" t="s">
        <v>98</v>
      </c>
    </row>
    <row r="349" spans="1:11">
      <c r="A349" s="3" t="str">
        <f>HYPERLINK("https://www.analog.com/en/AD7760#details", "AD7760")</f>
        <v>AD7760</v>
      </c>
      <c r="B349">
        <v>1</v>
      </c>
      <c r="C349">
        <v>24</v>
      </c>
      <c r="D349" t="s">
        <v>206</v>
      </c>
      <c r="E349">
        <v>100</v>
      </c>
      <c r="F349" t="s">
        <v>11</v>
      </c>
      <c r="G349" t="s">
        <v>39</v>
      </c>
      <c r="H349" t="s">
        <v>30</v>
      </c>
      <c r="I349" t="s">
        <v>105</v>
      </c>
      <c r="J349" t="s">
        <v>323</v>
      </c>
      <c r="K349" t="s">
        <v>324</v>
      </c>
    </row>
    <row r="350" spans="1:11">
      <c r="A350" s="3" t="str">
        <f>HYPERLINK("https://www.analog.com/en/AD7946#details", "AD7946")</f>
        <v>AD7946</v>
      </c>
      <c r="B350">
        <v>1</v>
      </c>
      <c r="C350">
        <v>14</v>
      </c>
      <c r="D350" t="s">
        <v>42</v>
      </c>
      <c r="E350">
        <v>85</v>
      </c>
      <c r="F350">
        <v>0.4</v>
      </c>
      <c r="G350" t="s">
        <v>18</v>
      </c>
      <c r="H350" t="s">
        <v>43</v>
      </c>
      <c r="I350" t="s">
        <v>20</v>
      </c>
      <c r="J350" t="s">
        <v>226</v>
      </c>
      <c r="K350" t="s">
        <v>300</v>
      </c>
    </row>
    <row r="351" spans="1:11">
      <c r="A351" s="3" t="str">
        <f>HYPERLINK("https://www.analog.com/en/LTC2481#details", "LTC2481")</f>
        <v>LTC2481</v>
      </c>
      <c r="B351">
        <v>1</v>
      </c>
      <c r="C351">
        <v>16</v>
      </c>
      <c r="D351">
        <v>15</v>
      </c>
      <c r="E351" t="s">
        <v>11</v>
      </c>
      <c r="F351">
        <v>0.13</v>
      </c>
      <c r="G351" t="s">
        <v>39</v>
      </c>
      <c r="H351" t="s">
        <v>30</v>
      </c>
      <c r="I351" t="s">
        <v>157</v>
      </c>
      <c r="J351" t="s">
        <v>296</v>
      </c>
      <c r="K351" t="s">
        <v>301</v>
      </c>
    </row>
    <row r="352" spans="1:11">
      <c r="A352" s="3" t="str">
        <f>HYPERLINK("https://www.analog.com/en/LTC2483#details", "LTC2483")</f>
        <v>LTC2483</v>
      </c>
      <c r="B352">
        <v>1</v>
      </c>
      <c r="C352">
        <v>16</v>
      </c>
      <c r="D352">
        <v>6.8</v>
      </c>
      <c r="E352" t="s">
        <v>11</v>
      </c>
      <c r="F352">
        <v>0.13</v>
      </c>
      <c r="G352" t="s">
        <v>39</v>
      </c>
      <c r="H352" t="s">
        <v>30</v>
      </c>
      <c r="I352" t="s">
        <v>157</v>
      </c>
      <c r="J352" t="s">
        <v>296</v>
      </c>
      <c r="K352" t="s">
        <v>301</v>
      </c>
    </row>
    <row r="353" spans="1:11">
      <c r="A353" s="3" t="str">
        <f>HYPERLINK("https://www.analog.com/en/LTC2485#details", "LTC2485")</f>
        <v>LTC2485</v>
      </c>
      <c r="B353">
        <v>1</v>
      </c>
      <c r="C353">
        <v>24</v>
      </c>
      <c r="D353">
        <v>15</v>
      </c>
      <c r="E353" t="s">
        <v>11</v>
      </c>
      <c r="F353">
        <v>33.5</v>
      </c>
      <c r="G353" t="s">
        <v>39</v>
      </c>
      <c r="H353" t="s">
        <v>30</v>
      </c>
      <c r="I353" t="s">
        <v>157</v>
      </c>
      <c r="J353" t="s">
        <v>296</v>
      </c>
      <c r="K353" t="s">
        <v>301</v>
      </c>
    </row>
    <row r="354" spans="1:11">
      <c r="A354" s="3" t="str">
        <f>HYPERLINK("https://www.analog.com/en/AD7265#details", "AD7265")</f>
        <v>AD7265</v>
      </c>
      <c r="B354">
        <v>12</v>
      </c>
      <c r="C354">
        <v>12</v>
      </c>
      <c r="D354" t="s">
        <v>46</v>
      </c>
      <c r="E354" t="s">
        <v>11</v>
      </c>
      <c r="F354">
        <v>0.5</v>
      </c>
      <c r="G354" t="s">
        <v>18</v>
      </c>
      <c r="H354" t="s">
        <v>19</v>
      </c>
      <c r="I354" t="s">
        <v>20</v>
      </c>
      <c r="J354" t="s">
        <v>116</v>
      </c>
      <c r="K354" t="s">
        <v>330</v>
      </c>
    </row>
    <row r="355" spans="1:11">
      <c r="A355" s="3" t="str">
        <f>HYPERLINK("https://www.analog.com/en/AD7266#details", "AD7266")</f>
        <v>AD7266</v>
      </c>
      <c r="B355">
        <v>6</v>
      </c>
      <c r="C355">
        <v>12</v>
      </c>
      <c r="D355" t="s">
        <v>17</v>
      </c>
      <c r="E355" t="s">
        <v>11</v>
      </c>
      <c r="F355">
        <v>0.5</v>
      </c>
      <c r="G355" t="s">
        <v>18</v>
      </c>
      <c r="H355" t="s">
        <v>19</v>
      </c>
      <c r="I355" t="s">
        <v>20</v>
      </c>
      <c r="J355" t="s">
        <v>331</v>
      </c>
      <c r="K355" t="s">
        <v>45</v>
      </c>
    </row>
    <row r="356" spans="1:11">
      <c r="A356" s="3" t="str">
        <f>HYPERLINK("https://www.analog.com/en/AD7686#details", "AD7686")</f>
        <v>AD7686</v>
      </c>
      <c r="B356">
        <v>1</v>
      </c>
      <c r="C356">
        <v>16</v>
      </c>
      <c r="D356" t="s">
        <v>42</v>
      </c>
      <c r="E356">
        <v>92.7</v>
      </c>
      <c r="F356">
        <v>0.6</v>
      </c>
      <c r="G356" t="s">
        <v>18</v>
      </c>
      <c r="H356" t="s">
        <v>43</v>
      </c>
      <c r="I356" t="s">
        <v>20</v>
      </c>
      <c r="J356" t="s">
        <v>104</v>
      </c>
      <c r="K356" t="s">
        <v>72</v>
      </c>
    </row>
    <row r="357" spans="1:11">
      <c r="A357" s="3" t="str">
        <f>HYPERLINK("https://www.analog.com/en/AD7687#details", "AD7687")</f>
        <v>AD7687</v>
      </c>
      <c r="B357">
        <v>1</v>
      </c>
      <c r="C357">
        <v>16</v>
      </c>
      <c r="D357" t="s">
        <v>183</v>
      </c>
      <c r="E357">
        <v>95.5</v>
      </c>
      <c r="F357">
        <v>0.4</v>
      </c>
      <c r="G357" t="s">
        <v>18</v>
      </c>
      <c r="H357" t="s">
        <v>30</v>
      </c>
      <c r="I357" t="s">
        <v>20</v>
      </c>
      <c r="J357" t="s">
        <v>262</v>
      </c>
      <c r="K357" t="s">
        <v>72</v>
      </c>
    </row>
    <row r="358" spans="1:11">
      <c r="A358" s="3" t="str">
        <f>HYPERLINK("https://www.analog.com/en/AD7688#details", "AD7688")</f>
        <v>AD7688</v>
      </c>
      <c r="B358">
        <v>1</v>
      </c>
      <c r="C358">
        <v>16</v>
      </c>
      <c r="D358" t="s">
        <v>42</v>
      </c>
      <c r="E358">
        <v>95.5</v>
      </c>
      <c r="F358">
        <v>0.4</v>
      </c>
      <c r="G358" t="s">
        <v>18</v>
      </c>
      <c r="H358" t="s">
        <v>30</v>
      </c>
      <c r="I358" t="s">
        <v>20</v>
      </c>
      <c r="J358" t="s">
        <v>332</v>
      </c>
      <c r="K358" t="s">
        <v>72</v>
      </c>
    </row>
    <row r="359" spans="1:11">
      <c r="A359" s="3" t="str">
        <f>HYPERLINK("https://www.analog.com/en/AD7942#details", "AD7942")</f>
        <v>AD7942</v>
      </c>
      <c r="B359">
        <v>1</v>
      </c>
      <c r="C359">
        <v>14</v>
      </c>
      <c r="D359" t="s">
        <v>183</v>
      </c>
      <c r="E359">
        <v>85</v>
      </c>
      <c r="F359">
        <v>0.4</v>
      </c>
      <c r="G359" t="s">
        <v>18</v>
      </c>
      <c r="H359" t="s">
        <v>43</v>
      </c>
      <c r="I359" t="s">
        <v>20</v>
      </c>
      <c r="J359" t="s">
        <v>262</v>
      </c>
      <c r="K359" t="s">
        <v>72</v>
      </c>
    </row>
    <row r="360" spans="1:11">
      <c r="A360" s="3" t="str">
        <f>HYPERLINK("https://www.analog.com/en/LTC2480#details", "LTC2480")</f>
        <v>LTC2480</v>
      </c>
      <c r="B360">
        <v>1</v>
      </c>
      <c r="C360">
        <v>16</v>
      </c>
      <c r="D360">
        <v>15</v>
      </c>
      <c r="E360" t="s">
        <v>11</v>
      </c>
      <c r="F360">
        <v>0.13</v>
      </c>
      <c r="G360" t="s">
        <v>39</v>
      </c>
      <c r="H360" t="s">
        <v>30</v>
      </c>
      <c r="I360" t="s">
        <v>20</v>
      </c>
      <c r="J360" t="s">
        <v>296</v>
      </c>
      <c r="K360" t="s">
        <v>333</v>
      </c>
    </row>
    <row r="361" spans="1:11">
      <c r="A361" s="3" t="str">
        <f>HYPERLINK("https://www.analog.com/en/LTC2482#details", "LTC2482")</f>
        <v>LTC2482</v>
      </c>
      <c r="B361">
        <v>1</v>
      </c>
      <c r="C361">
        <v>16</v>
      </c>
      <c r="D361">
        <v>6.8</v>
      </c>
      <c r="E361" t="s">
        <v>11</v>
      </c>
      <c r="F361">
        <v>0.13</v>
      </c>
      <c r="G361" t="s">
        <v>39</v>
      </c>
      <c r="H361" t="s">
        <v>30</v>
      </c>
      <c r="I361" t="s">
        <v>20</v>
      </c>
      <c r="J361" t="s">
        <v>296</v>
      </c>
      <c r="K361" t="s">
        <v>301</v>
      </c>
    </row>
    <row r="362" spans="1:11">
      <c r="A362" s="3" t="str">
        <f>HYPERLINK("https://www.analog.com/en/LTC2484#details", "LTC2484")</f>
        <v>LTC2484</v>
      </c>
      <c r="B362">
        <v>1</v>
      </c>
      <c r="C362">
        <v>24</v>
      </c>
      <c r="D362">
        <v>15</v>
      </c>
      <c r="E362" t="s">
        <v>11</v>
      </c>
      <c r="F362">
        <v>33.5</v>
      </c>
      <c r="G362" t="s">
        <v>39</v>
      </c>
      <c r="H362" t="s">
        <v>30</v>
      </c>
      <c r="I362" t="s">
        <v>20</v>
      </c>
      <c r="J362" t="s">
        <v>296</v>
      </c>
      <c r="K362" t="s">
        <v>301</v>
      </c>
    </row>
    <row r="363" spans="1:11">
      <c r="A363" s="3" t="str">
        <f>HYPERLINK("https://www.analog.com/en/AD7798#details", "AD7798")</f>
        <v>AD7798</v>
      </c>
      <c r="B363">
        <v>3</v>
      </c>
      <c r="C363">
        <v>16</v>
      </c>
      <c r="D363">
        <v>470</v>
      </c>
      <c r="E363" t="s">
        <v>11</v>
      </c>
      <c r="F363" t="s">
        <v>11</v>
      </c>
      <c r="G363" t="s">
        <v>39</v>
      </c>
      <c r="H363" t="s">
        <v>30</v>
      </c>
      <c r="I363" t="s">
        <v>20</v>
      </c>
      <c r="J363" t="s">
        <v>99</v>
      </c>
      <c r="K363" t="s">
        <v>257</v>
      </c>
    </row>
    <row r="364" spans="1:11">
      <c r="A364" s="3" t="str">
        <f>HYPERLINK("https://www.analog.com/en/AD7799#details", "AD7799")</f>
        <v>AD7799</v>
      </c>
      <c r="B364">
        <v>3</v>
      </c>
      <c r="C364">
        <v>24</v>
      </c>
      <c r="D364">
        <v>470</v>
      </c>
      <c r="E364" t="s">
        <v>11</v>
      </c>
      <c r="F364" t="s">
        <v>11</v>
      </c>
      <c r="G364" t="s">
        <v>39</v>
      </c>
      <c r="H364" t="s">
        <v>30</v>
      </c>
      <c r="I364" t="s">
        <v>20</v>
      </c>
      <c r="J364" t="s">
        <v>292</v>
      </c>
      <c r="K364" t="s">
        <v>257</v>
      </c>
    </row>
    <row r="365" spans="1:11">
      <c r="A365" s="3" t="str">
        <f>HYPERLINK("https://www.analog.com/en/AD7933#details", "AD7933")</f>
        <v>AD7933</v>
      </c>
      <c r="B365">
        <v>4</v>
      </c>
      <c r="C365">
        <v>10</v>
      </c>
      <c r="D365" t="s">
        <v>69</v>
      </c>
      <c r="E365" t="s">
        <v>11</v>
      </c>
      <c r="F365" t="s">
        <v>11</v>
      </c>
      <c r="G365" t="s">
        <v>18</v>
      </c>
      <c r="H365" t="s">
        <v>19</v>
      </c>
      <c r="I365" t="s">
        <v>105</v>
      </c>
      <c r="J365" t="s">
        <v>124</v>
      </c>
      <c r="K365" t="s">
        <v>285</v>
      </c>
    </row>
    <row r="366" spans="1:11">
      <c r="A366" s="3" t="str">
        <f>HYPERLINK("https://www.analog.com/en/AD7934#details", "AD7934")</f>
        <v>AD7934</v>
      </c>
      <c r="B366">
        <v>4</v>
      </c>
      <c r="C366">
        <v>12</v>
      </c>
      <c r="D366" t="s">
        <v>69</v>
      </c>
      <c r="E366" t="s">
        <v>11</v>
      </c>
      <c r="F366" t="s">
        <v>11</v>
      </c>
      <c r="G366" t="s">
        <v>18</v>
      </c>
      <c r="H366" t="s">
        <v>19</v>
      </c>
      <c r="I366" t="s">
        <v>105</v>
      </c>
      <c r="J366" t="s">
        <v>124</v>
      </c>
      <c r="K366" t="s">
        <v>285</v>
      </c>
    </row>
    <row r="367" spans="1:11">
      <c r="A367" s="3" t="str">
        <f>HYPERLINK("https://www.analog.com/en/AD7934-6#details", "AD7934-6")</f>
        <v>AD7934-6</v>
      </c>
      <c r="B367">
        <v>4</v>
      </c>
      <c r="C367">
        <v>12</v>
      </c>
      <c r="D367" t="s">
        <v>322</v>
      </c>
      <c r="E367" t="s">
        <v>11</v>
      </c>
      <c r="F367" t="s">
        <v>11</v>
      </c>
      <c r="G367" t="s">
        <v>18</v>
      </c>
      <c r="H367" t="s">
        <v>19</v>
      </c>
      <c r="I367" t="s">
        <v>105</v>
      </c>
      <c r="J367" t="s">
        <v>242</v>
      </c>
      <c r="K367" t="s">
        <v>285</v>
      </c>
    </row>
    <row r="368" spans="1:11">
      <c r="A368" s="3" t="str">
        <f>HYPERLINK("https://www.analog.com/en/AD7992#details", "AD7992")</f>
        <v>AD7992</v>
      </c>
      <c r="B368">
        <v>2</v>
      </c>
      <c r="C368">
        <v>12</v>
      </c>
      <c r="D368" t="s">
        <v>334</v>
      </c>
      <c r="E368" t="s">
        <v>11</v>
      </c>
      <c r="F368">
        <v>0.2</v>
      </c>
      <c r="G368" t="s">
        <v>18</v>
      </c>
      <c r="H368" t="s">
        <v>76</v>
      </c>
      <c r="I368" t="s">
        <v>157</v>
      </c>
      <c r="J368" t="s">
        <v>335</v>
      </c>
      <c r="K368" t="s">
        <v>300</v>
      </c>
    </row>
    <row r="369" spans="1:11">
      <c r="A369" s="3" t="str">
        <f>HYPERLINK("https://www.analog.com/en/AD7683#details", "AD7683")</f>
        <v>AD7683</v>
      </c>
      <c r="B369">
        <v>1</v>
      </c>
      <c r="C369">
        <v>16</v>
      </c>
      <c r="D369" t="s">
        <v>75</v>
      </c>
      <c r="E369">
        <v>91</v>
      </c>
      <c r="F369">
        <v>1</v>
      </c>
      <c r="G369" t="s">
        <v>18</v>
      </c>
      <c r="H369" t="s">
        <v>43</v>
      </c>
      <c r="I369" t="s">
        <v>20</v>
      </c>
      <c r="J369" t="s">
        <v>44</v>
      </c>
      <c r="K369" t="s">
        <v>336</v>
      </c>
    </row>
    <row r="370" spans="1:11">
      <c r="A370" s="3" t="str">
        <f>HYPERLINK("https://www.analog.com/en/AD7684#details", "AD7684")</f>
        <v>AD7684</v>
      </c>
      <c r="B370">
        <v>1</v>
      </c>
      <c r="C370">
        <v>16</v>
      </c>
      <c r="D370" t="s">
        <v>75</v>
      </c>
      <c r="E370">
        <v>91</v>
      </c>
      <c r="F370">
        <v>1</v>
      </c>
      <c r="G370" t="s">
        <v>18</v>
      </c>
      <c r="H370" t="s">
        <v>30</v>
      </c>
      <c r="I370" t="s">
        <v>20</v>
      </c>
      <c r="J370" t="s">
        <v>44</v>
      </c>
      <c r="K370" t="s">
        <v>337</v>
      </c>
    </row>
    <row r="371" spans="1:11">
      <c r="A371" s="3" t="str">
        <f>HYPERLINK("https://www.analog.com/en/AD7694#details", "AD7694")</f>
        <v>AD7694</v>
      </c>
      <c r="B371">
        <v>1</v>
      </c>
      <c r="C371">
        <v>16</v>
      </c>
      <c r="D371" t="s">
        <v>183</v>
      </c>
      <c r="E371">
        <v>92</v>
      </c>
      <c r="F371" t="s">
        <v>11</v>
      </c>
      <c r="G371" t="s">
        <v>18</v>
      </c>
      <c r="H371" t="s">
        <v>43</v>
      </c>
      <c r="I371" t="s">
        <v>20</v>
      </c>
      <c r="J371" t="s">
        <v>44</v>
      </c>
      <c r="K371" t="s">
        <v>337</v>
      </c>
    </row>
    <row r="372" spans="1:11">
      <c r="A372" s="3" t="str">
        <f>HYPERLINK("https://www.analog.com/en/AD7792#details", "AD7792")</f>
        <v>AD7792</v>
      </c>
      <c r="B372">
        <v>3</v>
      </c>
      <c r="C372">
        <v>16</v>
      </c>
      <c r="D372">
        <v>470</v>
      </c>
      <c r="E372" t="s">
        <v>11</v>
      </c>
      <c r="F372" t="s">
        <v>11</v>
      </c>
      <c r="G372" t="s">
        <v>39</v>
      </c>
      <c r="H372" t="s">
        <v>30</v>
      </c>
      <c r="I372" t="s">
        <v>20</v>
      </c>
      <c r="J372" t="s">
        <v>292</v>
      </c>
      <c r="K372" t="s">
        <v>257</v>
      </c>
    </row>
    <row r="373" spans="1:11">
      <c r="A373" s="3" t="str">
        <f>HYPERLINK("https://www.analog.com/en/AD7793#details", "AD7793")</f>
        <v>AD7793</v>
      </c>
      <c r="B373">
        <v>3</v>
      </c>
      <c r="C373">
        <v>24</v>
      </c>
      <c r="D373">
        <v>470</v>
      </c>
      <c r="E373" t="s">
        <v>11</v>
      </c>
      <c r="F373" t="s">
        <v>11</v>
      </c>
      <c r="G373" t="s">
        <v>39</v>
      </c>
      <c r="H373" t="s">
        <v>30</v>
      </c>
      <c r="I373" t="s">
        <v>20</v>
      </c>
      <c r="J373" t="s">
        <v>292</v>
      </c>
      <c r="K373" t="s">
        <v>257</v>
      </c>
    </row>
    <row r="374" spans="1:11">
      <c r="A374" s="3" t="str">
        <f>HYPERLINK("https://www.analog.com/en/AD7794#details", "AD7794")</f>
        <v>AD7794</v>
      </c>
      <c r="B374">
        <v>6</v>
      </c>
      <c r="C374">
        <v>24</v>
      </c>
      <c r="D374">
        <v>470</v>
      </c>
      <c r="E374" t="s">
        <v>11</v>
      </c>
      <c r="F374" t="s">
        <v>11</v>
      </c>
      <c r="G374" t="s">
        <v>39</v>
      </c>
      <c r="H374" t="s">
        <v>30</v>
      </c>
      <c r="I374" t="s">
        <v>20</v>
      </c>
      <c r="J374" t="s">
        <v>292</v>
      </c>
      <c r="K374" t="s">
        <v>169</v>
      </c>
    </row>
    <row r="375" spans="1:11">
      <c r="A375" s="3" t="str">
        <f>HYPERLINK("https://www.analog.com/en/AD7938#details", "AD7938")</f>
        <v>AD7938</v>
      </c>
      <c r="B375">
        <v>8</v>
      </c>
      <c r="C375">
        <v>12</v>
      </c>
      <c r="D375" t="s">
        <v>69</v>
      </c>
      <c r="E375" t="s">
        <v>11</v>
      </c>
      <c r="F375" t="s">
        <v>11</v>
      </c>
      <c r="G375" t="s">
        <v>18</v>
      </c>
      <c r="H375" t="s">
        <v>19</v>
      </c>
      <c r="I375" t="s">
        <v>105</v>
      </c>
      <c r="J375" t="s">
        <v>124</v>
      </c>
      <c r="K375" t="s">
        <v>338</v>
      </c>
    </row>
    <row r="376" spans="1:11">
      <c r="A376" s="3" t="str">
        <f>HYPERLINK("https://www.analog.com/en/AD7938-6#details", "AD7938-6")</f>
        <v>AD7938-6</v>
      </c>
      <c r="B376">
        <v>8</v>
      </c>
      <c r="C376">
        <v>12</v>
      </c>
      <c r="D376" t="s">
        <v>322</v>
      </c>
      <c r="E376" t="s">
        <v>11</v>
      </c>
      <c r="F376" t="s">
        <v>11</v>
      </c>
      <c r="G376" t="s">
        <v>18</v>
      </c>
      <c r="H376" t="s">
        <v>19</v>
      </c>
      <c r="I376" t="s">
        <v>105</v>
      </c>
      <c r="J376" t="s">
        <v>242</v>
      </c>
      <c r="K376" t="s">
        <v>338</v>
      </c>
    </row>
    <row r="377" spans="1:11">
      <c r="A377" s="3" t="str">
        <f>HYPERLINK("https://www.analog.com/en/AD7939#details", "AD7939")</f>
        <v>AD7939</v>
      </c>
      <c r="B377">
        <v>8</v>
      </c>
      <c r="C377">
        <v>10</v>
      </c>
      <c r="D377" t="s">
        <v>69</v>
      </c>
      <c r="E377" t="s">
        <v>11</v>
      </c>
      <c r="F377" t="s">
        <v>11</v>
      </c>
      <c r="G377" t="s">
        <v>18</v>
      </c>
      <c r="H377" t="s">
        <v>19</v>
      </c>
      <c r="I377" t="s">
        <v>105</v>
      </c>
      <c r="J377" t="s">
        <v>124</v>
      </c>
      <c r="K377" t="s">
        <v>338</v>
      </c>
    </row>
    <row r="378" spans="1:11">
      <c r="A378" s="3" t="str">
        <f>HYPERLINK("https://www.analog.com/en/AD7993#details", "AD7993")</f>
        <v>AD7993</v>
      </c>
      <c r="B378">
        <v>4</v>
      </c>
      <c r="C378">
        <v>10</v>
      </c>
      <c r="D378" t="s">
        <v>339</v>
      </c>
      <c r="E378" t="s">
        <v>11</v>
      </c>
      <c r="F378" t="s">
        <v>11</v>
      </c>
      <c r="G378" t="s">
        <v>18</v>
      </c>
      <c r="H378" t="s">
        <v>76</v>
      </c>
      <c r="I378" t="s">
        <v>157</v>
      </c>
      <c r="J378" t="s">
        <v>273</v>
      </c>
      <c r="K378" t="s">
        <v>257</v>
      </c>
    </row>
    <row r="379" spans="1:11">
      <c r="A379" s="3" t="str">
        <f>HYPERLINK("https://www.analog.com/en/AD7994#details", "AD7994")</f>
        <v>AD7994</v>
      </c>
      <c r="B379">
        <v>4</v>
      </c>
      <c r="C379">
        <v>12</v>
      </c>
      <c r="D379" t="s">
        <v>339</v>
      </c>
      <c r="E379" t="s">
        <v>11</v>
      </c>
      <c r="F379">
        <v>0.2</v>
      </c>
      <c r="G379" t="s">
        <v>18</v>
      </c>
      <c r="H379" t="s">
        <v>76</v>
      </c>
      <c r="I379" t="s">
        <v>157</v>
      </c>
      <c r="J379" t="s">
        <v>273</v>
      </c>
      <c r="K379" t="s">
        <v>257</v>
      </c>
    </row>
    <row r="380" spans="1:11">
      <c r="A380" s="3" t="str">
        <f>HYPERLINK("https://www.analog.com/en/AD7997#details", "AD7997")</f>
        <v>AD7997</v>
      </c>
      <c r="B380">
        <v>8</v>
      </c>
      <c r="C380">
        <v>10</v>
      </c>
      <c r="D380" t="s">
        <v>334</v>
      </c>
      <c r="E380" t="s">
        <v>11</v>
      </c>
      <c r="F380" t="s">
        <v>11</v>
      </c>
      <c r="G380" t="s">
        <v>18</v>
      </c>
      <c r="H380" t="s">
        <v>76</v>
      </c>
      <c r="I380" t="s">
        <v>157</v>
      </c>
      <c r="J380" t="s">
        <v>335</v>
      </c>
      <c r="K380" t="s">
        <v>317</v>
      </c>
    </row>
    <row r="381" spans="1:11">
      <c r="A381" s="3" t="str">
        <f>HYPERLINK("https://www.analog.com/en/AD7998#details", "AD7998")</f>
        <v>AD7998</v>
      </c>
      <c r="B381">
        <v>8</v>
      </c>
      <c r="C381">
        <v>12</v>
      </c>
      <c r="D381" t="s">
        <v>334</v>
      </c>
      <c r="E381" t="s">
        <v>11</v>
      </c>
      <c r="F381">
        <v>0.2</v>
      </c>
      <c r="G381" t="s">
        <v>18</v>
      </c>
      <c r="H381" t="s">
        <v>76</v>
      </c>
      <c r="I381" t="s">
        <v>157</v>
      </c>
      <c r="J381" t="s">
        <v>335</v>
      </c>
      <c r="K381" t="s">
        <v>317</v>
      </c>
    </row>
    <row r="382" spans="1:11">
      <c r="A382" s="3" t="str">
        <f>HYPERLINK("https://www.analog.com/en/LTC1857#details", "LTC1857")</f>
        <v>LTC1857</v>
      </c>
      <c r="B382">
        <v>8</v>
      </c>
      <c r="C382">
        <v>12</v>
      </c>
      <c r="D382" t="s">
        <v>75</v>
      </c>
      <c r="E382">
        <v>74</v>
      </c>
      <c r="F382">
        <v>1</v>
      </c>
      <c r="G382" t="s">
        <v>18</v>
      </c>
      <c r="H382" t="s">
        <v>19</v>
      </c>
      <c r="I382" t="s">
        <v>20</v>
      </c>
      <c r="J382" t="s">
        <v>85</v>
      </c>
      <c r="K382" t="s">
        <v>293</v>
      </c>
    </row>
    <row r="383" spans="1:11">
      <c r="A383" s="3" t="str">
        <f>HYPERLINK("https://www.analog.com/en/LTC1858#details", "LTC1858")</f>
        <v>LTC1858</v>
      </c>
      <c r="B383">
        <v>8</v>
      </c>
      <c r="C383">
        <v>14</v>
      </c>
      <c r="D383" t="s">
        <v>75</v>
      </c>
      <c r="E383">
        <v>83</v>
      </c>
      <c r="F383">
        <v>1.5</v>
      </c>
      <c r="G383" t="s">
        <v>18</v>
      </c>
      <c r="H383" t="s">
        <v>19</v>
      </c>
      <c r="I383" t="s">
        <v>20</v>
      </c>
      <c r="J383" t="s">
        <v>85</v>
      </c>
      <c r="K383" t="s">
        <v>293</v>
      </c>
    </row>
    <row r="384" spans="1:11">
      <c r="A384" s="3" t="str">
        <f>HYPERLINK("https://www.analog.com/en/LTC1859#details", "LTC1859")</f>
        <v>LTC1859</v>
      </c>
      <c r="B384">
        <v>8</v>
      </c>
      <c r="C384">
        <v>16</v>
      </c>
      <c r="D384" t="s">
        <v>75</v>
      </c>
      <c r="E384">
        <v>87</v>
      </c>
      <c r="F384">
        <v>3</v>
      </c>
      <c r="G384" t="s">
        <v>18</v>
      </c>
      <c r="H384" t="s">
        <v>19</v>
      </c>
      <c r="I384" t="s">
        <v>20</v>
      </c>
      <c r="J384" t="s">
        <v>85</v>
      </c>
      <c r="K384" t="s">
        <v>293</v>
      </c>
    </row>
    <row r="385" spans="1:11">
      <c r="A385" s="3" t="str">
        <f>HYPERLINK("https://www.analog.com/en/LTC2225#details", "LTC2225")</f>
        <v>LTC2225</v>
      </c>
      <c r="B385">
        <v>1</v>
      </c>
      <c r="C385">
        <v>12</v>
      </c>
      <c r="D385" t="s">
        <v>146</v>
      </c>
      <c r="E385">
        <v>71.3</v>
      </c>
      <c r="F385">
        <v>0.3</v>
      </c>
      <c r="G385" t="s">
        <v>319</v>
      </c>
      <c r="H385" t="s">
        <v>24</v>
      </c>
      <c r="I385" t="s">
        <v>105</v>
      </c>
      <c r="J385" t="s">
        <v>340</v>
      </c>
      <c r="K385" t="s">
        <v>133</v>
      </c>
    </row>
    <row r="386" spans="1:11">
      <c r="A386" s="3" t="str">
        <f>HYPERLINK("https://www.analog.com/en/LTC2245#details", "LTC2245")</f>
        <v>LTC2245</v>
      </c>
      <c r="B386">
        <v>1</v>
      </c>
      <c r="C386">
        <v>14</v>
      </c>
      <c r="D386" t="s">
        <v>146</v>
      </c>
      <c r="E386">
        <v>74.400000000000006</v>
      </c>
      <c r="F386">
        <v>1</v>
      </c>
      <c r="G386" t="s">
        <v>319</v>
      </c>
      <c r="H386" t="s">
        <v>24</v>
      </c>
      <c r="I386" t="s">
        <v>105</v>
      </c>
      <c r="J386" t="s">
        <v>340</v>
      </c>
      <c r="K386" t="s">
        <v>133</v>
      </c>
    </row>
    <row r="387" spans="1:11">
      <c r="A387" s="3" t="str">
        <f>HYPERLINK("https://www.analog.com/en/LTC2446#details", "LTC2446")</f>
        <v>LTC2446</v>
      </c>
      <c r="B387">
        <v>8</v>
      </c>
      <c r="C387">
        <v>24</v>
      </c>
      <c r="D387" t="s">
        <v>198</v>
      </c>
      <c r="E387" t="s">
        <v>11</v>
      </c>
      <c r="F387">
        <v>83.8</v>
      </c>
      <c r="G387" t="s">
        <v>39</v>
      </c>
      <c r="H387" t="s">
        <v>24</v>
      </c>
      <c r="I387" t="s">
        <v>20</v>
      </c>
      <c r="J387" t="s">
        <v>85</v>
      </c>
      <c r="K387" t="s">
        <v>308</v>
      </c>
    </row>
    <row r="388" spans="1:11">
      <c r="A388" s="3" t="str">
        <f>HYPERLINK("https://www.analog.com/en/LTC2447#details", "LTC2447")</f>
        <v>LTC2447</v>
      </c>
      <c r="B388">
        <v>8</v>
      </c>
      <c r="C388">
        <v>24</v>
      </c>
      <c r="D388" t="s">
        <v>198</v>
      </c>
      <c r="E388" t="s">
        <v>11</v>
      </c>
      <c r="F388">
        <v>83.8</v>
      </c>
      <c r="G388" t="s">
        <v>39</v>
      </c>
      <c r="H388" t="s">
        <v>24</v>
      </c>
      <c r="I388" t="s">
        <v>20</v>
      </c>
      <c r="J388" t="s">
        <v>85</v>
      </c>
      <c r="K388" t="s">
        <v>308</v>
      </c>
    </row>
    <row r="389" spans="1:11">
      <c r="A389" s="3" t="str">
        <f>HYPERLINK("https://www.analog.com/en/AD7685#details", "AD7685")</f>
        <v>AD7685</v>
      </c>
      <c r="B389">
        <v>1</v>
      </c>
      <c r="C389">
        <v>16</v>
      </c>
      <c r="D389" t="s">
        <v>183</v>
      </c>
      <c r="E389">
        <v>93.5</v>
      </c>
      <c r="F389">
        <v>0.6</v>
      </c>
      <c r="G389" t="s">
        <v>18</v>
      </c>
      <c r="H389" t="s">
        <v>43</v>
      </c>
      <c r="I389" t="s">
        <v>20</v>
      </c>
      <c r="J389" t="s">
        <v>341</v>
      </c>
      <c r="K389" t="s">
        <v>72</v>
      </c>
    </row>
    <row r="390" spans="1:11">
      <c r="A390" s="3" t="str">
        <f>HYPERLINK("https://www.analog.com/en/AD7940#details", "AD7940")</f>
        <v>AD7940</v>
      </c>
      <c r="B390">
        <v>1</v>
      </c>
      <c r="C390">
        <v>14</v>
      </c>
      <c r="D390" t="s">
        <v>75</v>
      </c>
      <c r="E390" t="s">
        <v>11</v>
      </c>
      <c r="F390" t="s">
        <v>11</v>
      </c>
      <c r="G390" t="s">
        <v>18</v>
      </c>
      <c r="H390" t="s">
        <v>76</v>
      </c>
      <c r="I390" t="s">
        <v>20</v>
      </c>
      <c r="J390" t="s">
        <v>44</v>
      </c>
      <c r="K390" t="s">
        <v>342</v>
      </c>
    </row>
    <row r="391" spans="1:11">
      <c r="A391" s="3" t="str">
        <f>HYPERLINK("https://www.analog.com/en/AD7787#details", "AD7787")</f>
        <v>AD7787</v>
      </c>
      <c r="B391">
        <v>2</v>
      </c>
      <c r="C391">
        <v>24</v>
      </c>
      <c r="D391">
        <v>120</v>
      </c>
      <c r="E391" t="s">
        <v>11</v>
      </c>
      <c r="F391" t="s">
        <v>11</v>
      </c>
      <c r="G391" t="s">
        <v>39</v>
      </c>
      <c r="H391" t="s">
        <v>24</v>
      </c>
      <c r="I391" t="s">
        <v>20</v>
      </c>
      <c r="J391" t="s">
        <v>294</v>
      </c>
      <c r="K391" t="s">
        <v>300</v>
      </c>
    </row>
    <row r="392" spans="1:11">
      <c r="A392" s="3" t="str">
        <f>HYPERLINK("https://www.analog.com/en/AD7911#details", "AD7911")</f>
        <v>AD7911</v>
      </c>
      <c r="B392">
        <v>2</v>
      </c>
      <c r="C392">
        <v>10</v>
      </c>
      <c r="D392" t="s">
        <v>183</v>
      </c>
      <c r="E392" t="s">
        <v>11</v>
      </c>
      <c r="F392" t="s">
        <v>11</v>
      </c>
      <c r="G392" t="s">
        <v>18</v>
      </c>
      <c r="H392" t="s">
        <v>76</v>
      </c>
      <c r="I392" t="s">
        <v>20</v>
      </c>
      <c r="J392" t="s">
        <v>343</v>
      </c>
      <c r="K392" t="s">
        <v>321</v>
      </c>
    </row>
    <row r="393" spans="1:11">
      <c r="A393" s="3" t="str">
        <f>HYPERLINK("https://www.analog.com/en/AD7912#details", "AD7912")</f>
        <v>AD7912</v>
      </c>
      <c r="B393">
        <v>2</v>
      </c>
      <c r="C393">
        <v>10</v>
      </c>
      <c r="D393" t="s">
        <v>46</v>
      </c>
      <c r="E393" t="s">
        <v>11</v>
      </c>
      <c r="F393" t="s">
        <v>11</v>
      </c>
      <c r="G393" t="s">
        <v>18</v>
      </c>
      <c r="H393" t="s">
        <v>76</v>
      </c>
      <c r="I393" t="s">
        <v>20</v>
      </c>
      <c r="J393" t="s">
        <v>104</v>
      </c>
      <c r="K393" t="s">
        <v>321</v>
      </c>
    </row>
    <row r="394" spans="1:11">
      <c r="A394" s="3" t="str">
        <f>HYPERLINK("https://www.analog.com/en/AD7921#details", "AD7921")</f>
        <v>AD7921</v>
      </c>
      <c r="B394">
        <v>2</v>
      </c>
      <c r="C394">
        <v>12</v>
      </c>
      <c r="D394" t="s">
        <v>183</v>
      </c>
      <c r="E394">
        <v>72.5</v>
      </c>
      <c r="F394" t="s">
        <v>11</v>
      </c>
      <c r="G394" t="s">
        <v>18</v>
      </c>
      <c r="H394" t="s">
        <v>76</v>
      </c>
      <c r="I394" t="s">
        <v>20</v>
      </c>
      <c r="J394" t="s">
        <v>343</v>
      </c>
      <c r="K394" t="s">
        <v>321</v>
      </c>
    </row>
    <row r="395" spans="1:11">
      <c r="A395" s="3" t="str">
        <f>HYPERLINK("https://www.analog.com/en/AD7922#details", "AD7922")</f>
        <v>AD7922</v>
      </c>
      <c r="B395">
        <v>2</v>
      </c>
      <c r="C395">
        <v>12</v>
      </c>
      <c r="D395" t="s">
        <v>46</v>
      </c>
      <c r="E395">
        <v>72.5</v>
      </c>
      <c r="F395">
        <v>0.7</v>
      </c>
      <c r="G395" t="s">
        <v>18</v>
      </c>
      <c r="H395" t="s">
        <v>76</v>
      </c>
      <c r="I395" t="s">
        <v>20</v>
      </c>
      <c r="J395" t="s">
        <v>104</v>
      </c>
      <c r="K395" t="s">
        <v>321</v>
      </c>
    </row>
    <row r="396" spans="1:11">
      <c r="A396" s="3" t="str">
        <f>HYPERLINK("https://www.analog.com/en/LTC1403-1#details", "LTC1403-1")</f>
        <v>LTC1403-1</v>
      </c>
      <c r="B396">
        <v>1</v>
      </c>
      <c r="C396">
        <v>12</v>
      </c>
      <c r="D396" t="s">
        <v>344</v>
      </c>
      <c r="E396">
        <v>70.5</v>
      </c>
      <c r="F396">
        <v>0.25</v>
      </c>
      <c r="G396" t="s">
        <v>18</v>
      </c>
      <c r="H396" t="s">
        <v>19</v>
      </c>
      <c r="I396" t="s">
        <v>20</v>
      </c>
      <c r="J396" t="s">
        <v>185</v>
      </c>
      <c r="K396" t="s">
        <v>304</v>
      </c>
    </row>
    <row r="397" spans="1:11">
      <c r="A397" s="3" t="str">
        <f>HYPERLINK("https://www.analog.com/en/LTC1403A-1#details", "LTC1403A-1")</f>
        <v>LTC1403A-1</v>
      </c>
      <c r="B397">
        <v>1</v>
      </c>
      <c r="C397">
        <v>14</v>
      </c>
      <c r="D397" t="s">
        <v>344</v>
      </c>
      <c r="E397">
        <v>73.5</v>
      </c>
      <c r="F397">
        <v>0.5</v>
      </c>
      <c r="G397" t="s">
        <v>18</v>
      </c>
      <c r="H397" t="s">
        <v>19</v>
      </c>
      <c r="I397" t="s">
        <v>20</v>
      </c>
      <c r="J397" t="s">
        <v>185</v>
      </c>
      <c r="K397" t="s">
        <v>304</v>
      </c>
    </row>
    <row r="398" spans="1:11">
      <c r="A398" s="3" t="str">
        <f>HYPERLINK("https://www.analog.com/en/LTC1407-1#details", "LTC1407-1")</f>
        <v>LTC1407-1</v>
      </c>
      <c r="B398">
        <v>2</v>
      </c>
      <c r="C398">
        <v>12</v>
      </c>
      <c r="D398" t="s">
        <v>255</v>
      </c>
      <c r="E398">
        <v>70.5</v>
      </c>
      <c r="F398">
        <v>0.25</v>
      </c>
      <c r="G398" t="s">
        <v>18</v>
      </c>
      <c r="H398" t="s">
        <v>19</v>
      </c>
      <c r="I398" t="s">
        <v>20</v>
      </c>
      <c r="J398" t="s">
        <v>185</v>
      </c>
      <c r="K398" t="s">
        <v>304</v>
      </c>
    </row>
    <row r="399" spans="1:11">
      <c r="A399" s="3" t="str">
        <f>HYPERLINK("https://www.analog.com/en/LTC1407A-1#details", "LTC1407A-1")</f>
        <v>LTC1407A-1</v>
      </c>
      <c r="B399">
        <v>2</v>
      </c>
      <c r="C399">
        <v>14</v>
      </c>
      <c r="D399" t="s">
        <v>255</v>
      </c>
      <c r="E399">
        <v>73.5</v>
      </c>
      <c r="F399">
        <v>0.5</v>
      </c>
      <c r="G399" t="s">
        <v>18</v>
      </c>
      <c r="H399" t="s">
        <v>19</v>
      </c>
      <c r="I399" t="s">
        <v>20</v>
      </c>
      <c r="J399" t="s">
        <v>185</v>
      </c>
      <c r="K399" t="s">
        <v>304</v>
      </c>
    </row>
    <row r="400" spans="1:11">
      <c r="A400" s="3" t="str">
        <f>HYPERLINK("https://www.analog.com/en/LTC1863#details", "LTC1863")</f>
        <v>LTC1863</v>
      </c>
      <c r="B400">
        <v>8</v>
      </c>
      <c r="C400">
        <v>12</v>
      </c>
      <c r="D400" t="s">
        <v>119</v>
      </c>
      <c r="E400">
        <v>73.599999999999994</v>
      </c>
      <c r="F400">
        <v>1</v>
      </c>
      <c r="G400" t="s">
        <v>18</v>
      </c>
      <c r="H400" t="s">
        <v>115</v>
      </c>
      <c r="I400" t="s">
        <v>20</v>
      </c>
      <c r="J400" t="s">
        <v>246</v>
      </c>
      <c r="K400" t="s">
        <v>345</v>
      </c>
    </row>
    <row r="401" spans="1:11">
      <c r="A401" s="3" t="str">
        <f>HYPERLINK("https://www.analog.com/en/LTC1867#details", "LTC1867")</f>
        <v>LTC1867</v>
      </c>
      <c r="B401">
        <v>8</v>
      </c>
      <c r="C401">
        <v>16</v>
      </c>
      <c r="D401" t="s">
        <v>119</v>
      </c>
      <c r="E401">
        <v>89</v>
      </c>
      <c r="F401">
        <v>2</v>
      </c>
      <c r="G401" t="s">
        <v>18</v>
      </c>
      <c r="H401" t="s">
        <v>115</v>
      </c>
      <c r="I401" t="s">
        <v>20</v>
      </c>
      <c r="J401" t="s">
        <v>246</v>
      </c>
      <c r="K401" t="s">
        <v>345</v>
      </c>
    </row>
    <row r="402" spans="1:11">
      <c r="A402" s="3" t="str">
        <f>HYPERLINK("https://www.analog.com/en/LTC2404#details", "LTC2404")</f>
        <v>LTC2404</v>
      </c>
      <c r="B402">
        <v>4</v>
      </c>
      <c r="C402">
        <v>24</v>
      </c>
      <c r="D402">
        <v>7.5</v>
      </c>
      <c r="E402" t="s">
        <v>11</v>
      </c>
      <c r="F402">
        <v>33.5</v>
      </c>
      <c r="G402" t="s">
        <v>39</v>
      </c>
      <c r="H402" t="s">
        <v>76</v>
      </c>
      <c r="I402" t="s">
        <v>20</v>
      </c>
      <c r="J402" t="s">
        <v>346</v>
      </c>
      <c r="K402" t="s">
        <v>293</v>
      </c>
    </row>
    <row r="403" spans="1:11">
      <c r="A403" s="3" t="str">
        <f>HYPERLINK("https://www.analog.com/en/LTC2408#details", "LTC2408")</f>
        <v>LTC2408</v>
      </c>
      <c r="B403">
        <v>8</v>
      </c>
      <c r="C403">
        <v>24</v>
      </c>
      <c r="D403">
        <v>7.5</v>
      </c>
      <c r="E403" t="s">
        <v>11</v>
      </c>
      <c r="F403">
        <v>33.5</v>
      </c>
      <c r="G403" t="s">
        <v>39</v>
      </c>
      <c r="H403" t="s">
        <v>76</v>
      </c>
      <c r="I403" t="s">
        <v>20</v>
      </c>
      <c r="J403" t="s">
        <v>346</v>
      </c>
      <c r="K403" t="s">
        <v>293</v>
      </c>
    </row>
    <row r="404" spans="1:11">
      <c r="A404" s="3" t="str">
        <f>HYPERLINK("https://www.analog.com/en/LTC2424#details", "LTC2424")</f>
        <v>LTC2424</v>
      </c>
      <c r="B404">
        <v>4</v>
      </c>
      <c r="C404">
        <v>20</v>
      </c>
      <c r="D404">
        <v>7.5</v>
      </c>
      <c r="E404" t="s">
        <v>11</v>
      </c>
      <c r="F404">
        <v>4.1900000000000004</v>
      </c>
      <c r="G404" t="s">
        <v>39</v>
      </c>
      <c r="H404" t="s">
        <v>76</v>
      </c>
      <c r="I404" t="s">
        <v>20</v>
      </c>
      <c r="J404" t="s">
        <v>346</v>
      </c>
      <c r="K404" t="s">
        <v>293</v>
      </c>
    </row>
    <row r="405" spans="1:11">
      <c r="A405" s="3" t="str">
        <f>HYPERLINK("https://www.analog.com/en/LTC2428#details", "LTC2428")</f>
        <v>LTC2428</v>
      </c>
      <c r="B405">
        <v>8</v>
      </c>
      <c r="C405">
        <v>20</v>
      </c>
      <c r="D405">
        <v>7.5</v>
      </c>
      <c r="E405" t="s">
        <v>11</v>
      </c>
      <c r="F405">
        <v>4.1900000000000004</v>
      </c>
      <c r="G405" t="s">
        <v>39</v>
      </c>
      <c r="H405" t="s">
        <v>76</v>
      </c>
      <c r="I405" t="s">
        <v>20</v>
      </c>
      <c r="J405" t="s">
        <v>346</v>
      </c>
      <c r="K405" t="s">
        <v>293</v>
      </c>
    </row>
    <row r="406" spans="1:11">
      <c r="A406" s="3" t="str">
        <f>HYPERLINK("https://www.analog.com/en/LTC2439-1#details", "LTC2439-1")</f>
        <v>LTC2439-1</v>
      </c>
      <c r="B406">
        <v>16</v>
      </c>
      <c r="C406">
        <v>16</v>
      </c>
      <c r="D406">
        <v>6.8</v>
      </c>
      <c r="E406" t="s">
        <v>11</v>
      </c>
      <c r="F406">
        <v>0.12</v>
      </c>
      <c r="G406" t="s">
        <v>39</v>
      </c>
      <c r="H406" t="s">
        <v>24</v>
      </c>
      <c r="I406" t="s">
        <v>20</v>
      </c>
      <c r="J406" t="s">
        <v>346</v>
      </c>
      <c r="K406" t="s">
        <v>347</v>
      </c>
    </row>
    <row r="407" spans="1:11">
      <c r="A407" s="3" t="str">
        <f>HYPERLINK("https://www.analog.com/en/AD7666#details", "AD7666")</f>
        <v>AD7666</v>
      </c>
      <c r="B407">
        <v>1</v>
      </c>
      <c r="C407">
        <v>16</v>
      </c>
      <c r="D407" t="s">
        <v>42</v>
      </c>
      <c r="E407">
        <v>89.2</v>
      </c>
      <c r="F407" t="s">
        <v>11</v>
      </c>
      <c r="G407" t="s">
        <v>18</v>
      </c>
      <c r="H407" t="s">
        <v>43</v>
      </c>
      <c r="I407" t="s">
        <v>47</v>
      </c>
      <c r="J407" t="s">
        <v>80</v>
      </c>
      <c r="K407" t="s">
        <v>98</v>
      </c>
    </row>
    <row r="408" spans="1:11">
      <c r="A408" s="3" t="str">
        <f>HYPERLINK("https://www.analog.com/en/AD7667#details", "AD7667")</f>
        <v>AD7667</v>
      </c>
      <c r="B408">
        <v>1</v>
      </c>
      <c r="C408">
        <v>16</v>
      </c>
      <c r="D408" t="s">
        <v>46</v>
      </c>
      <c r="E408">
        <v>89.2</v>
      </c>
      <c r="F408" t="s">
        <v>11</v>
      </c>
      <c r="G408" t="s">
        <v>18</v>
      </c>
      <c r="H408" t="s">
        <v>43</v>
      </c>
      <c r="I408" t="s">
        <v>47</v>
      </c>
      <c r="J408" t="s">
        <v>109</v>
      </c>
      <c r="K408" t="s">
        <v>268</v>
      </c>
    </row>
    <row r="409" spans="1:11">
      <c r="A409" s="3" t="str">
        <f>HYPERLINK("https://www.analog.com/en/AD7680#details", "AD7680")</f>
        <v>AD7680</v>
      </c>
      <c r="B409">
        <v>1</v>
      </c>
      <c r="C409">
        <v>16</v>
      </c>
      <c r="D409" t="s">
        <v>75</v>
      </c>
      <c r="E409">
        <v>86</v>
      </c>
      <c r="F409">
        <v>4</v>
      </c>
      <c r="G409" t="s">
        <v>18</v>
      </c>
      <c r="H409" t="s">
        <v>76</v>
      </c>
      <c r="I409" t="s">
        <v>20</v>
      </c>
      <c r="J409" t="s">
        <v>348</v>
      </c>
      <c r="K409" t="s">
        <v>342</v>
      </c>
    </row>
    <row r="410" spans="1:11">
      <c r="A410" s="3" t="str">
        <f>HYPERLINK("https://www.analog.com/en/LTC1863L#details", "LTC1863L")</f>
        <v>LTC1863L</v>
      </c>
      <c r="B410">
        <v>8</v>
      </c>
      <c r="C410">
        <v>12</v>
      </c>
      <c r="D410" t="s">
        <v>349</v>
      </c>
      <c r="E410">
        <v>73.099999999999994</v>
      </c>
      <c r="F410">
        <v>1</v>
      </c>
      <c r="G410" t="s">
        <v>18</v>
      </c>
      <c r="H410" t="s">
        <v>115</v>
      </c>
      <c r="I410" t="s">
        <v>20</v>
      </c>
      <c r="J410" t="s">
        <v>271</v>
      </c>
      <c r="K410" t="s">
        <v>345</v>
      </c>
    </row>
    <row r="411" spans="1:11">
      <c r="A411" s="3" t="str">
        <f>HYPERLINK("https://www.analog.com/en/LTC1867L#details", "LTC1867L")</f>
        <v>LTC1867L</v>
      </c>
      <c r="B411">
        <v>8</v>
      </c>
      <c r="C411">
        <v>16</v>
      </c>
      <c r="D411" t="s">
        <v>349</v>
      </c>
      <c r="E411">
        <v>83.7</v>
      </c>
      <c r="F411">
        <v>3</v>
      </c>
      <c r="G411" t="s">
        <v>18</v>
      </c>
      <c r="H411" t="s">
        <v>115</v>
      </c>
      <c r="I411" t="s">
        <v>20</v>
      </c>
      <c r="J411" t="s">
        <v>271</v>
      </c>
      <c r="K411" t="s">
        <v>345</v>
      </c>
    </row>
    <row r="412" spans="1:11">
      <c r="A412" s="3" t="str">
        <f>HYPERLINK("https://www.analog.com/en/LTC2290#details", "LTC2290")</f>
        <v>LTC2290</v>
      </c>
      <c r="B412">
        <v>2</v>
      </c>
      <c r="C412">
        <v>12</v>
      </c>
      <c r="D412" t="s">
        <v>146</v>
      </c>
      <c r="E412">
        <v>71.3</v>
      </c>
      <c r="F412">
        <v>0.3</v>
      </c>
      <c r="G412" t="s">
        <v>319</v>
      </c>
      <c r="H412" t="s">
        <v>24</v>
      </c>
      <c r="I412" t="s">
        <v>105</v>
      </c>
      <c r="J412" t="s">
        <v>350</v>
      </c>
      <c r="K412" t="s">
        <v>351</v>
      </c>
    </row>
    <row r="413" spans="1:11">
      <c r="A413" s="3" t="str">
        <f>HYPERLINK("https://www.analog.com/en/LTC2295#details", "LTC2295")</f>
        <v>LTC2295</v>
      </c>
      <c r="B413">
        <v>2</v>
      </c>
      <c r="C413">
        <v>14</v>
      </c>
      <c r="D413" t="s">
        <v>146</v>
      </c>
      <c r="E413">
        <v>74.400000000000006</v>
      </c>
      <c r="F413">
        <v>1.2</v>
      </c>
      <c r="G413" t="s">
        <v>319</v>
      </c>
      <c r="H413" t="s">
        <v>24</v>
      </c>
      <c r="I413" t="s">
        <v>105</v>
      </c>
      <c r="J413" t="s">
        <v>350</v>
      </c>
      <c r="K413" t="s">
        <v>351</v>
      </c>
    </row>
    <row r="414" spans="1:11">
      <c r="A414" s="3" t="str">
        <f>HYPERLINK("https://www.analog.com/en/LTC2444#details", "LTC2444")</f>
        <v>LTC2444</v>
      </c>
      <c r="B414">
        <v>8</v>
      </c>
      <c r="C414">
        <v>24</v>
      </c>
      <c r="D414" t="s">
        <v>198</v>
      </c>
      <c r="E414" t="s">
        <v>11</v>
      </c>
      <c r="F414">
        <v>83.8</v>
      </c>
      <c r="G414" t="s">
        <v>39</v>
      </c>
      <c r="H414" t="s">
        <v>24</v>
      </c>
      <c r="I414" t="s">
        <v>20</v>
      </c>
      <c r="J414" t="s">
        <v>85</v>
      </c>
      <c r="K414" t="s">
        <v>308</v>
      </c>
    </row>
    <row r="415" spans="1:11">
      <c r="A415" s="3" t="str">
        <f>HYPERLINK("https://www.analog.com/en/LTC2445#details", "LTC2445")</f>
        <v>LTC2445</v>
      </c>
      <c r="B415">
        <v>8</v>
      </c>
      <c r="C415">
        <v>24</v>
      </c>
      <c r="D415" t="s">
        <v>198</v>
      </c>
      <c r="E415" t="s">
        <v>11</v>
      </c>
      <c r="F415">
        <v>83.8</v>
      </c>
      <c r="G415" t="s">
        <v>39</v>
      </c>
      <c r="H415" t="s">
        <v>24</v>
      </c>
      <c r="I415" t="s">
        <v>20</v>
      </c>
      <c r="J415" t="s">
        <v>85</v>
      </c>
      <c r="K415" t="s">
        <v>308</v>
      </c>
    </row>
    <row r="416" spans="1:11">
      <c r="A416" s="3" t="str">
        <f>HYPERLINK("https://www.analog.com/en/LTC2448#details", "LTC2448")</f>
        <v>LTC2448</v>
      </c>
      <c r="B416">
        <v>16</v>
      </c>
      <c r="C416">
        <v>24</v>
      </c>
      <c r="D416" t="s">
        <v>198</v>
      </c>
      <c r="E416" t="s">
        <v>11</v>
      </c>
      <c r="F416">
        <v>83.8</v>
      </c>
      <c r="G416" t="s">
        <v>39</v>
      </c>
      <c r="H416" t="s">
        <v>24</v>
      </c>
      <c r="I416" t="s">
        <v>20</v>
      </c>
      <c r="J416" t="s">
        <v>85</v>
      </c>
      <c r="K416" t="s">
        <v>308</v>
      </c>
    </row>
    <row r="417" spans="1:11">
      <c r="A417" s="3" t="str">
        <f>HYPERLINK("https://www.analog.com/en/LTC2449#details", "LTC2449")</f>
        <v>LTC2449</v>
      </c>
      <c r="B417">
        <v>16</v>
      </c>
      <c r="C417">
        <v>24</v>
      </c>
      <c r="D417" t="s">
        <v>198</v>
      </c>
      <c r="E417" t="s">
        <v>11</v>
      </c>
      <c r="F417">
        <v>83.8</v>
      </c>
      <c r="G417" t="s">
        <v>39</v>
      </c>
      <c r="H417" t="s">
        <v>24</v>
      </c>
      <c r="I417" t="s">
        <v>20</v>
      </c>
      <c r="J417" t="s">
        <v>85</v>
      </c>
      <c r="K417" t="s">
        <v>308</v>
      </c>
    </row>
    <row r="418" spans="1:11">
      <c r="A418" s="3" t="str">
        <f>HYPERLINK("https://www.analog.com/en/AD7440#details", "AD7440")</f>
        <v>AD7440</v>
      </c>
      <c r="B418">
        <v>1</v>
      </c>
      <c r="C418">
        <v>10</v>
      </c>
      <c r="D418" t="s">
        <v>46</v>
      </c>
      <c r="E418" t="s">
        <v>11</v>
      </c>
      <c r="F418" t="s">
        <v>11</v>
      </c>
      <c r="G418" t="s">
        <v>18</v>
      </c>
      <c r="H418" t="s">
        <v>30</v>
      </c>
      <c r="I418" t="s">
        <v>20</v>
      </c>
      <c r="J418" t="s">
        <v>352</v>
      </c>
      <c r="K418" t="s">
        <v>353</v>
      </c>
    </row>
    <row r="419" spans="1:11">
      <c r="A419" s="3" t="str">
        <f>HYPERLINK("https://www.analog.com/en/AD7441#details", "AD7441")</f>
        <v>AD7441</v>
      </c>
      <c r="B419">
        <v>1</v>
      </c>
      <c r="C419">
        <v>10</v>
      </c>
      <c r="D419" t="s">
        <v>46</v>
      </c>
      <c r="E419" t="s">
        <v>11</v>
      </c>
      <c r="F419" t="s">
        <v>11</v>
      </c>
      <c r="G419" t="s">
        <v>18</v>
      </c>
      <c r="H419" t="s">
        <v>30</v>
      </c>
      <c r="I419" t="s">
        <v>20</v>
      </c>
      <c r="J419" t="s">
        <v>354</v>
      </c>
      <c r="K419" t="s">
        <v>353</v>
      </c>
    </row>
    <row r="420" spans="1:11">
      <c r="A420" s="3" t="str">
        <f>HYPERLINK("https://www.analog.com/en/AD7450A#details", "AD7450A")</f>
        <v>AD7450A</v>
      </c>
      <c r="B420">
        <v>1</v>
      </c>
      <c r="C420">
        <v>12</v>
      </c>
      <c r="D420" t="s">
        <v>46</v>
      </c>
      <c r="E420" t="s">
        <v>11</v>
      </c>
      <c r="F420" t="s">
        <v>11</v>
      </c>
      <c r="G420" t="s">
        <v>18</v>
      </c>
      <c r="H420" t="s">
        <v>30</v>
      </c>
      <c r="I420" t="s">
        <v>20</v>
      </c>
      <c r="J420" t="s">
        <v>352</v>
      </c>
      <c r="K420" t="s">
        <v>353</v>
      </c>
    </row>
    <row r="421" spans="1:11">
      <c r="A421" s="3" t="str">
        <f>HYPERLINK("https://www.analog.com/en/AD7451#details", "AD7451")</f>
        <v>AD7451</v>
      </c>
      <c r="B421">
        <v>1</v>
      </c>
      <c r="C421">
        <v>12</v>
      </c>
      <c r="D421" t="s">
        <v>46</v>
      </c>
      <c r="E421" t="s">
        <v>11</v>
      </c>
      <c r="F421" t="s">
        <v>11</v>
      </c>
      <c r="G421" t="s">
        <v>18</v>
      </c>
      <c r="H421" t="s">
        <v>30</v>
      </c>
      <c r="I421" t="s">
        <v>20</v>
      </c>
      <c r="J421" t="s">
        <v>355</v>
      </c>
      <c r="K421" t="s">
        <v>337</v>
      </c>
    </row>
    <row r="422" spans="1:11">
      <c r="A422" s="3" t="str">
        <f>HYPERLINK("https://www.analog.com/en/AD7452#details", "AD7452")</f>
        <v>AD7452</v>
      </c>
      <c r="B422">
        <v>1</v>
      </c>
      <c r="C422">
        <v>12</v>
      </c>
      <c r="D422" t="s">
        <v>356</v>
      </c>
      <c r="E422" t="s">
        <v>11</v>
      </c>
      <c r="F422" t="s">
        <v>11</v>
      </c>
      <c r="G422" t="s">
        <v>18</v>
      </c>
      <c r="H422" t="s">
        <v>30</v>
      </c>
      <c r="I422" t="s">
        <v>20</v>
      </c>
      <c r="J422" t="s">
        <v>357</v>
      </c>
      <c r="K422" t="s">
        <v>202</v>
      </c>
    </row>
    <row r="423" spans="1:11">
      <c r="A423" s="3" t="str">
        <f>HYPERLINK("https://www.analog.com/en/AD7453#details", "AD7453")</f>
        <v>AD7453</v>
      </c>
      <c r="B423">
        <v>1</v>
      </c>
      <c r="C423">
        <v>12</v>
      </c>
      <c r="D423" t="s">
        <v>356</v>
      </c>
      <c r="E423" t="s">
        <v>11</v>
      </c>
      <c r="F423" t="s">
        <v>11</v>
      </c>
      <c r="G423" t="s">
        <v>18</v>
      </c>
      <c r="H423" t="s">
        <v>30</v>
      </c>
      <c r="I423" t="s">
        <v>20</v>
      </c>
      <c r="J423" t="s">
        <v>357</v>
      </c>
      <c r="K423" t="s">
        <v>202</v>
      </c>
    </row>
    <row r="424" spans="1:11">
      <c r="A424" s="3" t="str">
        <f>HYPERLINK("https://www.analog.com/en/AD7457#details", "AD7457")</f>
        <v>AD7457</v>
      </c>
      <c r="B424">
        <v>1</v>
      </c>
      <c r="C424">
        <v>12</v>
      </c>
      <c r="D424" t="s">
        <v>75</v>
      </c>
      <c r="E424" t="s">
        <v>11</v>
      </c>
      <c r="F424" t="s">
        <v>11</v>
      </c>
      <c r="G424" t="s">
        <v>18</v>
      </c>
      <c r="H424" t="s">
        <v>30</v>
      </c>
      <c r="I424" t="s">
        <v>20</v>
      </c>
      <c r="J424" t="s">
        <v>348</v>
      </c>
      <c r="K424" t="s">
        <v>202</v>
      </c>
    </row>
    <row r="425" spans="1:11">
      <c r="A425" s="3" t="str">
        <f>HYPERLINK("https://www.analog.com/en/AD7651#details", "AD7651")</f>
        <v>AD7651</v>
      </c>
      <c r="B425">
        <v>1</v>
      </c>
      <c r="C425">
        <v>16</v>
      </c>
      <c r="D425" t="s">
        <v>75</v>
      </c>
      <c r="E425">
        <v>86</v>
      </c>
      <c r="F425" t="s">
        <v>11</v>
      </c>
      <c r="G425" t="s">
        <v>18</v>
      </c>
      <c r="H425" t="s">
        <v>43</v>
      </c>
      <c r="I425" t="s">
        <v>47</v>
      </c>
      <c r="J425" t="s">
        <v>358</v>
      </c>
      <c r="K425" t="s">
        <v>98</v>
      </c>
    </row>
    <row r="426" spans="1:11">
      <c r="A426" s="3" t="str">
        <f>HYPERLINK("https://www.analog.com/en/AD7652#details", "AD7652")</f>
        <v>AD7652</v>
      </c>
      <c r="B426">
        <v>1</v>
      </c>
      <c r="C426">
        <v>16</v>
      </c>
      <c r="D426" t="s">
        <v>42</v>
      </c>
      <c r="E426">
        <v>86</v>
      </c>
      <c r="F426" t="s">
        <v>11</v>
      </c>
      <c r="G426" t="s">
        <v>18</v>
      </c>
      <c r="H426" t="s">
        <v>43</v>
      </c>
      <c r="I426" t="s">
        <v>47</v>
      </c>
      <c r="J426" t="s">
        <v>81</v>
      </c>
      <c r="K426" t="s">
        <v>98</v>
      </c>
    </row>
    <row r="427" spans="1:11">
      <c r="A427" s="3" t="str">
        <f>HYPERLINK("https://www.analog.com/en/AD7661#details", "AD7661")</f>
        <v>AD7661</v>
      </c>
      <c r="B427">
        <v>1</v>
      </c>
      <c r="C427">
        <v>16</v>
      </c>
      <c r="D427" t="s">
        <v>75</v>
      </c>
      <c r="E427">
        <v>89.3</v>
      </c>
      <c r="F427" t="s">
        <v>11</v>
      </c>
      <c r="G427" t="s">
        <v>18</v>
      </c>
      <c r="H427" t="s">
        <v>43</v>
      </c>
      <c r="I427" t="s">
        <v>47</v>
      </c>
      <c r="J427" t="s">
        <v>85</v>
      </c>
      <c r="K427" t="s">
        <v>268</v>
      </c>
    </row>
    <row r="428" spans="1:11">
      <c r="A428" s="3" t="str">
        <f>HYPERLINK("https://www.analog.com/en/LTC1403#details", "LTC1403")</f>
        <v>LTC1403</v>
      </c>
      <c r="B428">
        <v>1</v>
      </c>
      <c r="C428">
        <v>12</v>
      </c>
      <c r="D428" t="s">
        <v>344</v>
      </c>
      <c r="E428">
        <v>70.5</v>
      </c>
      <c r="F428">
        <v>0.25</v>
      </c>
      <c r="G428" t="s">
        <v>18</v>
      </c>
      <c r="H428" t="s">
        <v>19</v>
      </c>
      <c r="I428" t="s">
        <v>20</v>
      </c>
      <c r="J428" t="s">
        <v>185</v>
      </c>
      <c r="K428" t="s">
        <v>304</v>
      </c>
    </row>
    <row r="429" spans="1:11">
      <c r="A429" s="3" t="str">
        <f>HYPERLINK("https://www.analog.com/en/LTC1403A#details", "LTC1403A")</f>
        <v>LTC1403A</v>
      </c>
      <c r="B429">
        <v>1</v>
      </c>
      <c r="C429">
        <v>14</v>
      </c>
      <c r="D429" t="s">
        <v>344</v>
      </c>
      <c r="E429">
        <v>73.5</v>
      </c>
      <c r="F429">
        <v>0.5</v>
      </c>
      <c r="G429" t="s">
        <v>18</v>
      </c>
      <c r="H429" t="s">
        <v>19</v>
      </c>
      <c r="I429" t="s">
        <v>20</v>
      </c>
      <c r="J429" t="s">
        <v>185</v>
      </c>
      <c r="K429" t="s">
        <v>304</v>
      </c>
    </row>
    <row r="430" spans="1:11">
      <c r="A430" s="3" t="str">
        <f>HYPERLINK("https://www.analog.com/en/LTC1407#details", "LTC1407")</f>
        <v>LTC1407</v>
      </c>
      <c r="B430">
        <v>2</v>
      </c>
      <c r="C430">
        <v>12</v>
      </c>
      <c r="D430" t="s">
        <v>255</v>
      </c>
      <c r="E430">
        <v>70.5</v>
      </c>
      <c r="F430">
        <v>0.25</v>
      </c>
      <c r="G430" t="s">
        <v>18</v>
      </c>
      <c r="H430" t="s">
        <v>19</v>
      </c>
      <c r="I430" t="s">
        <v>20</v>
      </c>
      <c r="J430" t="s">
        <v>185</v>
      </c>
      <c r="K430" t="s">
        <v>304</v>
      </c>
    </row>
    <row r="431" spans="1:11">
      <c r="A431" s="3" t="str">
        <f>HYPERLINK("https://www.analog.com/en/LTC1407A#details", "LTC1407A")</f>
        <v>LTC1407A</v>
      </c>
      <c r="B431">
        <v>2</v>
      </c>
      <c r="C431">
        <v>14</v>
      </c>
      <c r="D431" t="s">
        <v>255</v>
      </c>
      <c r="E431">
        <v>73.5</v>
      </c>
      <c r="F431">
        <v>0.5</v>
      </c>
      <c r="G431" t="s">
        <v>18</v>
      </c>
      <c r="H431" t="s">
        <v>19</v>
      </c>
      <c r="I431" t="s">
        <v>20</v>
      </c>
      <c r="J431" t="s">
        <v>185</v>
      </c>
      <c r="K431" t="s">
        <v>304</v>
      </c>
    </row>
    <row r="432" spans="1:11">
      <c r="A432" s="3" t="str">
        <f>HYPERLINK("https://www.analog.com/en/AD7653#details", "AD7653")</f>
        <v>AD7653</v>
      </c>
      <c r="B432">
        <v>1</v>
      </c>
      <c r="C432">
        <v>16</v>
      </c>
      <c r="D432" t="s">
        <v>46</v>
      </c>
      <c r="E432">
        <v>86</v>
      </c>
      <c r="F432" t="s">
        <v>11</v>
      </c>
      <c r="G432" t="s">
        <v>18</v>
      </c>
      <c r="H432" t="s">
        <v>43</v>
      </c>
      <c r="I432" t="s">
        <v>47</v>
      </c>
      <c r="J432" t="s">
        <v>359</v>
      </c>
      <c r="K432" t="s">
        <v>268</v>
      </c>
    </row>
    <row r="433" spans="1:11">
      <c r="A433" s="3" t="str">
        <f>HYPERLINK("https://www.analog.com/en/AD7674#details", "AD7674")</f>
        <v>AD7674</v>
      </c>
      <c r="B433">
        <v>1</v>
      </c>
      <c r="C433">
        <v>18</v>
      </c>
      <c r="D433" t="s">
        <v>84</v>
      </c>
      <c r="E433">
        <v>101</v>
      </c>
      <c r="F433" t="s">
        <v>11</v>
      </c>
      <c r="G433" t="s">
        <v>18</v>
      </c>
      <c r="H433" t="s">
        <v>30</v>
      </c>
      <c r="I433" t="s">
        <v>47</v>
      </c>
      <c r="J433" t="s">
        <v>360</v>
      </c>
      <c r="K433" t="s">
        <v>259</v>
      </c>
    </row>
    <row r="434" spans="1:11">
      <c r="A434" s="3" t="str">
        <f>HYPERLINK("https://www.analog.com/en/AD7678#details", "AD7678")</f>
        <v>AD7678</v>
      </c>
      <c r="B434">
        <v>1</v>
      </c>
      <c r="C434">
        <v>18</v>
      </c>
      <c r="D434" t="s">
        <v>75</v>
      </c>
      <c r="E434">
        <v>101</v>
      </c>
      <c r="F434" t="s">
        <v>11</v>
      </c>
      <c r="G434" t="s">
        <v>18</v>
      </c>
      <c r="H434" t="s">
        <v>30</v>
      </c>
      <c r="I434" t="s">
        <v>47</v>
      </c>
      <c r="J434" t="s">
        <v>207</v>
      </c>
      <c r="K434" t="s">
        <v>259</v>
      </c>
    </row>
    <row r="435" spans="1:11">
      <c r="A435" s="3" t="str">
        <f>HYPERLINK("https://www.analog.com/en/AD7679#details", "AD7679")</f>
        <v>AD7679</v>
      </c>
      <c r="B435">
        <v>1</v>
      </c>
      <c r="C435">
        <v>18</v>
      </c>
      <c r="D435" t="s">
        <v>361</v>
      </c>
      <c r="E435">
        <v>101</v>
      </c>
      <c r="F435" t="s">
        <v>11</v>
      </c>
      <c r="G435" t="s">
        <v>18</v>
      </c>
      <c r="H435" t="s">
        <v>30</v>
      </c>
      <c r="I435" t="s">
        <v>47</v>
      </c>
      <c r="J435" t="s">
        <v>362</v>
      </c>
      <c r="K435" t="s">
        <v>259</v>
      </c>
    </row>
    <row r="436" spans="1:11">
      <c r="A436" s="3" t="str">
        <f>HYPERLINK("https://www.analog.com/en/AD7788#details", "AD7788")</f>
        <v>AD7788</v>
      </c>
      <c r="B436">
        <v>1</v>
      </c>
      <c r="C436">
        <v>16</v>
      </c>
      <c r="D436">
        <v>16.600000000000001</v>
      </c>
      <c r="E436" t="s">
        <v>11</v>
      </c>
      <c r="F436" t="s">
        <v>11</v>
      </c>
      <c r="G436" t="s">
        <v>39</v>
      </c>
      <c r="H436" t="s">
        <v>30</v>
      </c>
      <c r="I436" t="s">
        <v>20</v>
      </c>
      <c r="J436" t="s">
        <v>363</v>
      </c>
      <c r="K436" t="s">
        <v>300</v>
      </c>
    </row>
    <row r="437" spans="1:11">
      <c r="A437" s="3" t="str">
        <f>HYPERLINK("https://www.analog.com/en/AD7789#details", "AD7789")</f>
        <v>AD7789</v>
      </c>
      <c r="B437">
        <v>1</v>
      </c>
      <c r="C437">
        <v>24</v>
      </c>
      <c r="D437">
        <v>16.600000000000001</v>
      </c>
      <c r="E437" t="s">
        <v>11</v>
      </c>
      <c r="F437" t="s">
        <v>11</v>
      </c>
      <c r="G437" t="s">
        <v>39</v>
      </c>
      <c r="H437" t="s">
        <v>30</v>
      </c>
      <c r="I437" t="s">
        <v>20</v>
      </c>
      <c r="J437" t="s">
        <v>363</v>
      </c>
      <c r="K437" t="s">
        <v>300</v>
      </c>
    </row>
    <row r="438" spans="1:11">
      <c r="A438" s="3" t="str">
        <f>HYPERLINK("https://www.analog.com/en/AD7790#details", "AD7790")</f>
        <v>AD7790</v>
      </c>
      <c r="B438">
        <v>1</v>
      </c>
      <c r="C438">
        <v>16</v>
      </c>
      <c r="D438">
        <v>120</v>
      </c>
      <c r="E438" t="s">
        <v>11</v>
      </c>
      <c r="F438" t="s">
        <v>11</v>
      </c>
      <c r="G438" t="s">
        <v>39</v>
      </c>
      <c r="H438" t="s">
        <v>30</v>
      </c>
      <c r="I438" t="s">
        <v>20</v>
      </c>
      <c r="J438" t="s">
        <v>294</v>
      </c>
      <c r="K438" t="s">
        <v>300</v>
      </c>
    </row>
    <row r="439" spans="1:11">
      <c r="A439" s="3" t="str">
        <f>HYPERLINK("https://www.analog.com/en/AD7791#details", "AD7791")</f>
        <v>AD7791</v>
      </c>
      <c r="B439">
        <v>1</v>
      </c>
      <c r="C439">
        <v>24</v>
      </c>
      <c r="D439">
        <v>120</v>
      </c>
      <c r="E439" t="s">
        <v>11</v>
      </c>
      <c r="F439" t="s">
        <v>11</v>
      </c>
      <c r="G439" t="s">
        <v>39</v>
      </c>
      <c r="H439" t="s">
        <v>30</v>
      </c>
      <c r="I439" t="s">
        <v>20</v>
      </c>
      <c r="J439" t="s">
        <v>294</v>
      </c>
      <c r="K439" t="s">
        <v>300</v>
      </c>
    </row>
    <row r="440" spans="1:11">
      <c r="A440" s="3" t="str">
        <f>HYPERLINK("https://www.analog.com/en/LTC2433-1#details", "LTC2433-1")</f>
        <v>LTC2433-1</v>
      </c>
      <c r="B440">
        <v>1</v>
      </c>
      <c r="C440">
        <v>16</v>
      </c>
      <c r="D440">
        <v>6.8</v>
      </c>
      <c r="E440" t="s">
        <v>11</v>
      </c>
      <c r="F440">
        <v>0.12</v>
      </c>
      <c r="G440" t="s">
        <v>39</v>
      </c>
      <c r="H440" t="s">
        <v>30</v>
      </c>
      <c r="I440" t="s">
        <v>20</v>
      </c>
      <c r="J440" t="s">
        <v>346</v>
      </c>
      <c r="K440" t="s">
        <v>300</v>
      </c>
    </row>
    <row r="441" spans="1:11">
      <c r="A441" s="3" t="str">
        <f>HYPERLINK("https://www.analog.com/en/AD7466#details", "AD7466")</f>
        <v>AD7466</v>
      </c>
      <c r="B441">
        <v>1</v>
      </c>
      <c r="C441">
        <v>12</v>
      </c>
      <c r="D441" t="s">
        <v>119</v>
      </c>
      <c r="E441">
        <v>71</v>
      </c>
      <c r="F441" t="s">
        <v>11</v>
      </c>
      <c r="G441" t="s">
        <v>18</v>
      </c>
      <c r="H441" t="s">
        <v>76</v>
      </c>
      <c r="I441" t="s">
        <v>20</v>
      </c>
      <c r="J441" t="s">
        <v>364</v>
      </c>
      <c r="K441" t="s">
        <v>365</v>
      </c>
    </row>
    <row r="442" spans="1:11">
      <c r="A442" s="3" t="str">
        <f>HYPERLINK("https://www.analog.com/en/AD7467#details", "AD7467")</f>
        <v>AD7467</v>
      </c>
      <c r="B442">
        <v>1</v>
      </c>
      <c r="C442">
        <v>10</v>
      </c>
      <c r="D442" t="s">
        <v>119</v>
      </c>
      <c r="E442" t="s">
        <v>11</v>
      </c>
      <c r="F442" t="s">
        <v>11</v>
      </c>
      <c r="G442" t="s">
        <v>18</v>
      </c>
      <c r="H442" t="s">
        <v>76</v>
      </c>
      <c r="I442" t="s">
        <v>20</v>
      </c>
      <c r="J442" t="s">
        <v>366</v>
      </c>
      <c r="K442" t="s">
        <v>342</v>
      </c>
    </row>
    <row r="443" spans="1:11">
      <c r="A443" s="3" t="str">
        <f>HYPERLINK("https://www.analog.com/en/AD7468#details", "AD7468")</f>
        <v>AD7468</v>
      </c>
      <c r="B443">
        <v>1</v>
      </c>
      <c r="C443">
        <v>8</v>
      </c>
      <c r="D443" t="s">
        <v>367</v>
      </c>
      <c r="E443" t="s">
        <v>11</v>
      </c>
      <c r="F443" t="s">
        <v>11</v>
      </c>
      <c r="G443" t="s">
        <v>18</v>
      </c>
      <c r="H443" t="s">
        <v>76</v>
      </c>
      <c r="I443" t="s">
        <v>20</v>
      </c>
      <c r="J443" t="s">
        <v>368</v>
      </c>
      <c r="K443" t="s">
        <v>342</v>
      </c>
    </row>
    <row r="444" spans="1:11">
      <c r="A444" s="3" t="str">
        <f>HYPERLINK("https://www.analog.com/en/AD7739#details", "AD7739")</f>
        <v>AD7739</v>
      </c>
      <c r="B444">
        <v>8</v>
      </c>
      <c r="C444">
        <v>24</v>
      </c>
      <c r="D444" t="s">
        <v>369</v>
      </c>
      <c r="E444" t="s">
        <v>11</v>
      </c>
      <c r="F444" t="s">
        <v>11</v>
      </c>
      <c r="G444" t="s">
        <v>39</v>
      </c>
      <c r="H444" t="s">
        <v>24</v>
      </c>
      <c r="I444" t="s">
        <v>20</v>
      </c>
      <c r="J444" t="s">
        <v>227</v>
      </c>
      <c r="K444" t="s">
        <v>169</v>
      </c>
    </row>
    <row r="445" spans="1:11">
      <c r="A445" s="3" t="str">
        <f>HYPERLINK("https://www.analog.com/en/LTC1603#details", "LTC1603")</f>
        <v>LTC1603</v>
      </c>
      <c r="B445">
        <v>1</v>
      </c>
      <c r="C445">
        <v>16</v>
      </c>
      <c r="D445" t="s">
        <v>183</v>
      </c>
      <c r="E445">
        <v>90</v>
      </c>
      <c r="F445">
        <v>3</v>
      </c>
      <c r="G445" t="s">
        <v>18</v>
      </c>
      <c r="H445" t="s">
        <v>115</v>
      </c>
      <c r="I445" t="s">
        <v>105</v>
      </c>
      <c r="J445" t="s">
        <v>370</v>
      </c>
      <c r="K445" t="s">
        <v>371</v>
      </c>
    </row>
    <row r="446" spans="1:11">
      <c r="A446" s="3" t="str">
        <f>HYPERLINK("https://www.analog.com/en/LTC2435#details", "LTC2435")</f>
        <v>LTC2435</v>
      </c>
      <c r="B446">
        <v>1</v>
      </c>
      <c r="C446">
        <v>20</v>
      </c>
      <c r="D446">
        <v>15</v>
      </c>
      <c r="E446" t="s">
        <v>11</v>
      </c>
      <c r="F446">
        <v>3.14</v>
      </c>
      <c r="G446" t="s">
        <v>39</v>
      </c>
      <c r="H446" t="s">
        <v>30</v>
      </c>
      <c r="I446" t="s">
        <v>20</v>
      </c>
      <c r="J446" t="s">
        <v>346</v>
      </c>
      <c r="K446" t="s">
        <v>345</v>
      </c>
    </row>
    <row r="447" spans="1:11">
      <c r="A447" s="3" t="str">
        <f>HYPERLINK("https://www.analog.com/en/LTC2435-1#details", "LTC2435-1")</f>
        <v>LTC2435-1</v>
      </c>
      <c r="B447">
        <v>1</v>
      </c>
      <c r="C447">
        <v>20</v>
      </c>
      <c r="D447">
        <v>13.7</v>
      </c>
      <c r="E447" t="s">
        <v>11</v>
      </c>
      <c r="F447">
        <v>3.14</v>
      </c>
      <c r="G447" t="s">
        <v>39</v>
      </c>
      <c r="H447" t="s">
        <v>30</v>
      </c>
      <c r="I447" t="s">
        <v>20</v>
      </c>
      <c r="J447" t="s">
        <v>346</v>
      </c>
      <c r="K447" t="s">
        <v>345</v>
      </c>
    </row>
    <row r="448" spans="1:11">
      <c r="A448" s="3" t="str">
        <f>HYPERLINK("https://www.analog.com/en/AD7655#details", "AD7655")</f>
        <v>AD7655</v>
      </c>
      <c r="B448">
        <v>4</v>
      </c>
      <c r="C448">
        <v>16</v>
      </c>
      <c r="D448" t="s">
        <v>46</v>
      </c>
      <c r="E448">
        <v>86</v>
      </c>
      <c r="F448">
        <v>3</v>
      </c>
      <c r="G448" t="s">
        <v>18</v>
      </c>
      <c r="H448" t="s">
        <v>76</v>
      </c>
      <c r="I448" t="s">
        <v>47</v>
      </c>
      <c r="J448" t="s">
        <v>372</v>
      </c>
      <c r="K448" t="s">
        <v>259</v>
      </c>
    </row>
    <row r="449" spans="1:11">
      <c r="A449" s="3" t="str">
        <f>HYPERLINK("https://www.analog.com/en/AD7732#details", "AD7732")</f>
        <v>AD7732</v>
      </c>
      <c r="B449">
        <v>2</v>
      </c>
      <c r="C449">
        <v>24</v>
      </c>
      <c r="D449" t="s">
        <v>373</v>
      </c>
      <c r="E449" t="s">
        <v>11</v>
      </c>
      <c r="F449" t="s">
        <v>11</v>
      </c>
      <c r="G449" t="s">
        <v>39</v>
      </c>
      <c r="H449" t="s">
        <v>30</v>
      </c>
      <c r="I449" t="s">
        <v>20</v>
      </c>
      <c r="J449" t="s">
        <v>227</v>
      </c>
      <c r="K449" t="s">
        <v>285</v>
      </c>
    </row>
    <row r="450" spans="1:11">
      <c r="A450" s="3" t="str">
        <f>HYPERLINK("https://www.analog.com/en/AD7734#details", "AD7734")</f>
        <v>AD7734</v>
      </c>
      <c r="B450">
        <v>4</v>
      </c>
      <c r="C450">
        <v>24</v>
      </c>
      <c r="D450" t="s">
        <v>373</v>
      </c>
      <c r="E450" t="s">
        <v>11</v>
      </c>
      <c r="F450" t="s">
        <v>11</v>
      </c>
      <c r="G450" t="s">
        <v>39</v>
      </c>
      <c r="H450" t="s">
        <v>76</v>
      </c>
      <c r="I450" t="s">
        <v>20</v>
      </c>
      <c r="J450" t="s">
        <v>227</v>
      </c>
      <c r="K450" t="s">
        <v>285</v>
      </c>
    </row>
    <row r="451" spans="1:11">
      <c r="A451" s="3" t="str">
        <f>HYPERLINK("https://www.analog.com/en/AD7908#details", "AD7908")</f>
        <v>AD7908</v>
      </c>
      <c r="B451">
        <v>8</v>
      </c>
      <c r="C451">
        <v>8</v>
      </c>
      <c r="D451" t="s">
        <v>46</v>
      </c>
      <c r="E451" t="s">
        <v>11</v>
      </c>
      <c r="F451" t="s">
        <v>11</v>
      </c>
      <c r="G451" t="s">
        <v>18</v>
      </c>
      <c r="H451" t="s">
        <v>76</v>
      </c>
      <c r="I451" t="s">
        <v>20</v>
      </c>
      <c r="J451" t="s">
        <v>225</v>
      </c>
      <c r="K451" t="s">
        <v>317</v>
      </c>
    </row>
    <row r="452" spans="1:11">
      <c r="A452" s="3" t="str">
        <f>HYPERLINK("https://www.analog.com/en/AD7910#details", "AD7910")</f>
        <v>AD7910</v>
      </c>
      <c r="B452">
        <v>1</v>
      </c>
      <c r="C452">
        <v>10</v>
      </c>
      <c r="D452" t="s">
        <v>183</v>
      </c>
      <c r="E452" t="s">
        <v>11</v>
      </c>
      <c r="F452" t="s">
        <v>11</v>
      </c>
      <c r="G452" t="s">
        <v>18</v>
      </c>
      <c r="H452" t="s">
        <v>76</v>
      </c>
      <c r="I452" t="s">
        <v>20</v>
      </c>
      <c r="J452" t="s">
        <v>104</v>
      </c>
      <c r="K452" t="s">
        <v>374</v>
      </c>
    </row>
    <row r="453" spans="1:11">
      <c r="A453" s="3" t="str">
        <f>HYPERLINK("https://www.analog.com/en/AD7918#details", "AD7918")</f>
        <v>AD7918</v>
      </c>
      <c r="B453">
        <v>8</v>
      </c>
      <c r="C453">
        <v>10</v>
      </c>
      <c r="D453" t="s">
        <v>46</v>
      </c>
      <c r="E453" t="s">
        <v>11</v>
      </c>
      <c r="F453" t="s">
        <v>11</v>
      </c>
      <c r="G453" t="s">
        <v>18</v>
      </c>
      <c r="H453" t="s">
        <v>76</v>
      </c>
      <c r="I453" t="s">
        <v>20</v>
      </c>
      <c r="J453" t="s">
        <v>225</v>
      </c>
      <c r="K453" t="s">
        <v>317</v>
      </c>
    </row>
    <row r="454" spans="1:11">
      <c r="A454" s="3" t="str">
        <f>HYPERLINK("https://www.analog.com/en/AD7920#details", "AD7920")</f>
        <v>AD7920</v>
      </c>
      <c r="B454">
        <v>1</v>
      </c>
      <c r="C454">
        <v>12</v>
      </c>
      <c r="D454" t="s">
        <v>183</v>
      </c>
      <c r="E454" t="s">
        <v>11</v>
      </c>
      <c r="F454">
        <v>0.75</v>
      </c>
      <c r="G454" t="s">
        <v>18</v>
      </c>
      <c r="H454" t="s">
        <v>76</v>
      </c>
      <c r="I454" t="s">
        <v>20</v>
      </c>
      <c r="J454" t="s">
        <v>104</v>
      </c>
      <c r="K454" t="s">
        <v>374</v>
      </c>
    </row>
    <row r="455" spans="1:11">
      <c r="A455" s="3" t="str">
        <f>HYPERLINK("https://www.analog.com/en/AD7927#details", "AD7927")</f>
        <v>AD7927</v>
      </c>
      <c r="B455">
        <v>8</v>
      </c>
      <c r="C455">
        <v>12</v>
      </c>
      <c r="D455" t="s">
        <v>119</v>
      </c>
      <c r="E455" t="s">
        <v>11</v>
      </c>
      <c r="F455" t="s">
        <v>11</v>
      </c>
      <c r="G455" t="s">
        <v>18</v>
      </c>
      <c r="H455" t="s">
        <v>76</v>
      </c>
      <c r="I455" t="s">
        <v>20</v>
      </c>
      <c r="J455" t="s">
        <v>242</v>
      </c>
      <c r="K455" t="s">
        <v>317</v>
      </c>
    </row>
    <row r="456" spans="1:11">
      <c r="A456" s="3" t="str">
        <f>HYPERLINK("https://www.analog.com/en/AD7928#details", "AD7928")</f>
        <v>AD7928</v>
      </c>
      <c r="B456">
        <v>8</v>
      </c>
      <c r="C456">
        <v>12</v>
      </c>
      <c r="D456" t="s">
        <v>46</v>
      </c>
      <c r="E456" t="s">
        <v>11</v>
      </c>
      <c r="F456" t="s">
        <v>11</v>
      </c>
      <c r="G456" t="s">
        <v>18</v>
      </c>
      <c r="H456" t="s">
        <v>76</v>
      </c>
      <c r="I456" t="s">
        <v>20</v>
      </c>
      <c r="J456" t="s">
        <v>225</v>
      </c>
      <c r="K456" t="s">
        <v>317</v>
      </c>
    </row>
    <row r="457" spans="1:11">
      <c r="A457" s="3" t="str">
        <f>HYPERLINK("https://www.analog.com/en/LTC2436-1#details", "LTC2436-1")</f>
        <v>LTC2436-1</v>
      </c>
      <c r="B457">
        <v>2</v>
      </c>
      <c r="C457">
        <v>16</v>
      </c>
      <c r="D457">
        <v>6.8</v>
      </c>
      <c r="E457" t="s">
        <v>11</v>
      </c>
      <c r="F457">
        <v>0.12</v>
      </c>
      <c r="G457" t="s">
        <v>39</v>
      </c>
      <c r="H457" t="s">
        <v>30</v>
      </c>
      <c r="I457" t="s">
        <v>20</v>
      </c>
      <c r="J457" t="s">
        <v>346</v>
      </c>
      <c r="K457" t="s">
        <v>345</v>
      </c>
    </row>
    <row r="458" spans="1:11">
      <c r="A458" s="3" t="str">
        <f>HYPERLINK("https://www.analog.com/en/AD7485#details", "AD7485")</f>
        <v>AD7485</v>
      </c>
      <c r="B458">
        <v>1</v>
      </c>
      <c r="C458">
        <v>14</v>
      </c>
      <c r="D458" t="s">
        <v>46</v>
      </c>
      <c r="E458" t="s">
        <v>11</v>
      </c>
      <c r="F458">
        <v>0.5</v>
      </c>
      <c r="G458" t="s">
        <v>18</v>
      </c>
      <c r="H458" t="s">
        <v>76</v>
      </c>
      <c r="I458" t="s">
        <v>20</v>
      </c>
      <c r="J458" t="s">
        <v>81</v>
      </c>
      <c r="K458" t="s">
        <v>98</v>
      </c>
    </row>
    <row r="459" spans="1:11">
      <c r="A459" s="3" t="str">
        <f>HYPERLINK("https://www.analog.com/en/AD7654#details", "AD7654")</f>
        <v>AD7654</v>
      </c>
      <c r="B459">
        <v>4</v>
      </c>
      <c r="C459">
        <v>16</v>
      </c>
      <c r="D459" t="s">
        <v>42</v>
      </c>
      <c r="E459">
        <v>90</v>
      </c>
      <c r="F459">
        <v>1</v>
      </c>
      <c r="G459" t="s">
        <v>18</v>
      </c>
      <c r="H459" t="s">
        <v>76</v>
      </c>
      <c r="I459" t="s">
        <v>47</v>
      </c>
      <c r="J459" t="s">
        <v>372</v>
      </c>
      <c r="K459" t="s">
        <v>259</v>
      </c>
    </row>
    <row r="460" spans="1:11">
      <c r="A460" s="3" t="str">
        <f>HYPERLINK("https://www.analog.com/en/AD7738#details", "AD7738")</f>
        <v>AD7738</v>
      </c>
      <c r="B460">
        <v>8</v>
      </c>
      <c r="C460">
        <v>24</v>
      </c>
      <c r="D460" t="s">
        <v>373</v>
      </c>
      <c r="E460" t="s">
        <v>11</v>
      </c>
      <c r="F460" t="s">
        <v>11</v>
      </c>
      <c r="G460" t="s">
        <v>39</v>
      </c>
      <c r="H460" t="s">
        <v>24</v>
      </c>
      <c r="I460" t="s">
        <v>20</v>
      </c>
      <c r="J460" t="s">
        <v>227</v>
      </c>
      <c r="K460" t="s">
        <v>285</v>
      </c>
    </row>
    <row r="461" spans="1:11">
      <c r="A461" s="3" t="str">
        <f>HYPERLINK("https://www.analog.com/en/AD7904#details", "AD7904")</f>
        <v>AD7904</v>
      </c>
      <c r="B461">
        <v>4</v>
      </c>
      <c r="C461">
        <v>8</v>
      </c>
      <c r="D461" t="s">
        <v>46</v>
      </c>
      <c r="E461" t="s">
        <v>11</v>
      </c>
      <c r="F461" t="s">
        <v>11</v>
      </c>
      <c r="G461" t="s">
        <v>18</v>
      </c>
      <c r="H461" t="s">
        <v>76</v>
      </c>
      <c r="I461" t="s">
        <v>20</v>
      </c>
      <c r="J461" t="s">
        <v>225</v>
      </c>
      <c r="K461" t="s">
        <v>257</v>
      </c>
    </row>
    <row r="462" spans="1:11">
      <c r="A462" s="3" t="str">
        <f>HYPERLINK("https://www.analog.com/en/AD7914#details", "AD7914")</f>
        <v>AD7914</v>
      </c>
      <c r="B462">
        <v>4</v>
      </c>
      <c r="C462">
        <v>10</v>
      </c>
      <c r="D462" t="s">
        <v>46</v>
      </c>
      <c r="E462" t="s">
        <v>11</v>
      </c>
      <c r="F462" t="s">
        <v>11</v>
      </c>
      <c r="G462" t="s">
        <v>18</v>
      </c>
      <c r="H462" t="s">
        <v>76</v>
      </c>
      <c r="I462" t="s">
        <v>20</v>
      </c>
      <c r="J462" t="s">
        <v>225</v>
      </c>
      <c r="K462" t="s">
        <v>257</v>
      </c>
    </row>
    <row r="463" spans="1:11">
      <c r="A463" s="3" t="str">
        <f>HYPERLINK("https://www.analog.com/en/AD7923#details", "AD7923")</f>
        <v>AD7923</v>
      </c>
      <c r="B463">
        <v>4</v>
      </c>
      <c r="C463">
        <v>12</v>
      </c>
      <c r="D463" t="s">
        <v>119</v>
      </c>
      <c r="E463" t="s">
        <v>11</v>
      </c>
      <c r="F463" t="s">
        <v>11</v>
      </c>
      <c r="G463" t="s">
        <v>18</v>
      </c>
      <c r="H463" t="s">
        <v>76</v>
      </c>
      <c r="I463" t="s">
        <v>20</v>
      </c>
      <c r="J463" t="s">
        <v>242</v>
      </c>
      <c r="K463" t="s">
        <v>257</v>
      </c>
    </row>
    <row r="464" spans="1:11">
      <c r="A464" s="3" t="str">
        <f>HYPERLINK("https://www.analog.com/en/AD7924#details", "AD7924")</f>
        <v>AD7924</v>
      </c>
      <c r="B464">
        <v>4</v>
      </c>
      <c r="C464">
        <v>12</v>
      </c>
      <c r="D464" t="s">
        <v>46</v>
      </c>
      <c r="E464" t="s">
        <v>11</v>
      </c>
      <c r="F464" t="s">
        <v>11</v>
      </c>
      <c r="G464" t="s">
        <v>18</v>
      </c>
      <c r="H464" t="s">
        <v>76</v>
      </c>
      <c r="I464" t="s">
        <v>20</v>
      </c>
      <c r="J464" t="s">
        <v>225</v>
      </c>
      <c r="K464" t="s">
        <v>287</v>
      </c>
    </row>
    <row r="465" spans="1:11">
      <c r="A465" s="3" t="str">
        <f>HYPERLINK("https://www.analog.com/en/LTC1860L#details", "LTC1860L")</f>
        <v>LTC1860L</v>
      </c>
      <c r="B465">
        <v>1</v>
      </c>
      <c r="C465">
        <v>12</v>
      </c>
      <c r="D465" t="s">
        <v>375</v>
      </c>
      <c r="E465">
        <v>72</v>
      </c>
      <c r="F465">
        <v>1</v>
      </c>
      <c r="G465" t="s">
        <v>18</v>
      </c>
      <c r="H465" t="s">
        <v>115</v>
      </c>
      <c r="I465" t="s">
        <v>20</v>
      </c>
      <c r="J465" t="s">
        <v>376</v>
      </c>
      <c r="K465" t="s">
        <v>377</v>
      </c>
    </row>
    <row r="466" spans="1:11">
      <c r="A466" s="3" t="str">
        <f>HYPERLINK("https://www.analog.com/en/LTC1864L#details", "LTC1864L")</f>
        <v>LTC1864L</v>
      </c>
      <c r="B466">
        <v>1</v>
      </c>
      <c r="C466">
        <v>16</v>
      </c>
      <c r="D466" t="s">
        <v>375</v>
      </c>
      <c r="E466">
        <v>82</v>
      </c>
      <c r="F466">
        <v>6</v>
      </c>
      <c r="G466" t="s">
        <v>18</v>
      </c>
      <c r="H466" t="s">
        <v>115</v>
      </c>
      <c r="I466" t="s">
        <v>20</v>
      </c>
      <c r="J466" t="s">
        <v>376</v>
      </c>
      <c r="K466" t="s">
        <v>377</v>
      </c>
    </row>
    <row r="467" spans="1:11">
      <c r="A467" s="3" t="str">
        <f>HYPERLINK("https://www.analog.com/en/AD7476A#details", "AD7476A")</f>
        <v>AD7476A</v>
      </c>
      <c r="B467">
        <v>1</v>
      </c>
      <c r="C467">
        <v>12</v>
      </c>
      <c r="D467" t="s">
        <v>46</v>
      </c>
      <c r="E467" t="s">
        <v>11</v>
      </c>
      <c r="F467">
        <v>0.75</v>
      </c>
      <c r="G467" t="s">
        <v>18</v>
      </c>
      <c r="H467" t="s">
        <v>76</v>
      </c>
      <c r="I467" t="s">
        <v>20</v>
      </c>
      <c r="J467" t="s">
        <v>288</v>
      </c>
      <c r="K467" t="s">
        <v>374</v>
      </c>
    </row>
    <row r="468" spans="1:11">
      <c r="A468" s="3" t="str">
        <f>HYPERLINK("https://www.analog.com/en/AD7477A#details", "AD7477A")</f>
        <v>AD7477A</v>
      </c>
      <c r="B468">
        <v>1</v>
      </c>
      <c r="C468">
        <v>10</v>
      </c>
      <c r="D468" t="s">
        <v>46</v>
      </c>
      <c r="E468" t="s">
        <v>11</v>
      </c>
      <c r="F468" t="s">
        <v>11</v>
      </c>
      <c r="G468" t="s">
        <v>18</v>
      </c>
      <c r="H468" t="s">
        <v>76</v>
      </c>
      <c r="I468" t="s">
        <v>20</v>
      </c>
      <c r="J468" t="s">
        <v>288</v>
      </c>
      <c r="K468" t="s">
        <v>374</v>
      </c>
    </row>
    <row r="469" spans="1:11">
      <c r="A469" s="3" t="str">
        <f>HYPERLINK("https://www.analog.com/en/AD7478A#details", "AD7478A")</f>
        <v>AD7478A</v>
      </c>
      <c r="B469">
        <v>1</v>
      </c>
      <c r="C469">
        <v>8</v>
      </c>
      <c r="D469" t="s">
        <v>173</v>
      </c>
      <c r="E469" t="s">
        <v>11</v>
      </c>
      <c r="F469" t="s">
        <v>11</v>
      </c>
      <c r="G469" t="s">
        <v>18</v>
      </c>
      <c r="H469" t="s">
        <v>76</v>
      </c>
      <c r="I469" t="s">
        <v>20</v>
      </c>
      <c r="J469" t="s">
        <v>288</v>
      </c>
      <c r="K469" t="s">
        <v>374</v>
      </c>
    </row>
    <row r="470" spans="1:11">
      <c r="A470" s="3" t="str">
        <f>HYPERLINK("https://www.analog.com/en/AD7482#details", "AD7482")</f>
        <v>AD7482</v>
      </c>
      <c r="B470">
        <v>1</v>
      </c>
      <c r="C470">
        <v>12</v>
      </c>
      <c r="D470" t="s">
        <v>255</v>
      </c>
      <c r="E470" t="s">
        <v>11</v>
      </c>
      <c r="F470">
        <v>0.25</v>
      </c>
      <c r="G470" t="s">
        <v>18</v>
      </c>
      <c r="H470" t="s">
        <v>76</v>
      </c>
      <c r="I470" t="s">
        <v>105</v>
      </c>
      <c r="J470" t="s">
        <v>231</v>
      </c>
      <c r="K470" t="s">
        <v>98</v>
      </c>
    </row>
    <row r="471" spans="1:11">
      <c r="A471" s="3" t="str">
        <f>HYPERLINK("https://www.analog.com/en/AD7484#details", "AD7484")</f>
        <v>AD7484</v>
      </c>
      <c r="B471">
        <v>1</v>
      </c>
      <c r="C471">
        <v>14</v>
      </c>
      <c r="D471" t="s">
        <v>255</v>
      </c>
      <c r="E471" t="s">
        <v>11</v>
      </c>
      <c r="F471">
        <v>0.5</v>
      </c>
      <c r="G471" t="s">
        <v>18</v>
      </c>
      <c r="H471" t="s">
        <v>76</v>
      </c>
      <c r="I471" t="s">
        <v>105</v>
      </c>
      <c r="J471" t="s">
        <v>231</v>
      </c>
      <c r="K471" t="s">
        <v>98</v>
      </c>
    </row>
    <row r="472" spans="1:11">
      <c r="A472" s="3" t="str">
        <f>HYPERLINK("https://www.analog.com/en/LTC1609#details", "LTC1609")</f>
        <v>LTC1609</v>
      </c>
      <c r="B472">
        <v>1</v>
      </c>
      <c r="C472">
        <v>16</v>
      </c>
      <c r="D472" t="s">
        <v>119</v>
      </c>
      <c r="E472">
        <v>87</v>
      </c>
      <c r="F472">
        <v>0.5</v>
      </c>
      <c r="G472" t="s">
        <v>18</v>
      </c>
      <c r="H472" t="s">
        <v>76</v>
      </c>
      <c r="I472" t="s">
        <v>20</v>
      </c>
      <c r="J472" t="s">
        <v>269</v>
      </c>
      <c r="K472" t="s">
        <v>378</v>
      </c>
    </row>
    <row r="473" spans="1:11">
      <c r="A473" s="3" t="str">
        <f>HYPERLINK("https://www.analog.com/en/LTC1860#details", "LTC1860")</f>
        <v>LTC1860</v>
      </c>
      <c r="B473">
        <v>1</v>
      </c>
      <c r="C473">
        <v>12</v>
      </c>
      <c r="D473" t="s">
        <v>183</v>
      </c>
      <c r="E473">
        <v>72</v>
      </c>
      <c r="F473">
        <v>1</v>
      </c>
      <c r="G473" t="s">
        <v>18</v>
      </c>
      <c r="H473" t="s">
        <v>115</v>
      </c>
      <c r="I473" t="s">
        <v>20</v>
      </c>
      <c r="J473" t="s">
        <v>379</v>
      </c>
      <c r="K473" t="s">
        <v>377</v>
      </c>
    </row>
    <row r="474" spans="1:11">
      <c r="A474" s="3" t="str">
        <f>HYPERLINK("https://www.analog.com/en/LTC1861#details", "LTC1861")</f>
        <v>LTC1861</v>
      </c>
      <c r="B474">
        <v>2</v>
      </c>
      <c r="C474">
        <v>12</v>
      </c>
      <c r="D474" t="s">
        <v>183</v>
      </c>
      <c r="E474">
        <v>72</v>
      </c>
      <c r="F474">
        <v>1</v>
      </c>
      <c r="G474" t="s">
        <v>18</v>
      </c>
      <c r="H474" t="s">
        <v>115</v>
      </c>
      <c r="I474" t="s">
        <v>20</v>
      </c>
      <c r="J474" t="s">
        <v>379</v>
      </c>
      <c r="K474" t="s">
        <v>380</v>
      </c>
    </row>
    <row r="475" spans="1:11">
      <c r="A475" s="3" t="str">
        <f>HYPERLINK("https://www.analog.com/en/LTC2440#details", "LTC2440")</f>
        <v>LTC2440</v>
      </c>
      <c r="B475">
        <v>1</v>
      </c>
      <c r="C475">
        <v>24</v>
      </c>
      <c r="D475" t="s">
        <v>381</v>
      </c>
      <c r="E475" t="s">
        <v>11</v>
      </c>
      <c r="F475">
        <v>83.8</v>
      </c>
      <c r="G475" t="s">
        <v>39</v>
      </c>
      <c r="H475" t="s">
        <v>30</v>
      </c>
      <c r="I475" t="s">
        <v>20</v>
      </c>
      <c r="J475" t="s">
        <v>85</v>
      </c>
      <c r="K475" t="s">
        <v>345</v>
      </c>
    </row>
    <row r="476" spans="1:11">
      <c r="A476" s="3" t="str">
        <f>HYPERLINK("https://www.analog.com/en/AD7450#details", "AD7450")</f>
        <v>AD7450</v>
      </c>
      <c r="B476">
        <v>1</v>
      </c>
      <c r="C476">
        <v>12</v>
      </c>
      <c r="D476" t="s">
        <v>46</v>
      </c>
      <c r="E476" t="s">
        <v>11</v>
      </c>
      <c r="F476" t="s">
        <v>11</v>
      </c>
      <c r="G476" t="s">
        <v>18</v>
      </c>
      <c r="H476" t="s">
        <v>30</v>
      </c>
      <c r="I476" t="s">
        <v>20</v>
      </c>
      <c r="J476" t="s">
        <v>382</v>
      </c>
      <c r="K476" t="s">
        <v>383</v>
      </c>
    </row>
    <row r="477" spans="1:11">
      <c r="A477" s="3" t="str">
        <f>HYPERLINK("https://www.analog.com/en/LTC1197#details", "LTC1197")</f>
        <v>LTC1197</v>
      </c>
      <c r="B477">
        <v>1</v>
      </c>
      <c r="C477">
        <v>10</v>
      </c>
      <c r="D477" t="s">
        <v>42</v>
      </c>
      <c r="E477" t="s">
        <v>11</v>
      </c>
      <c r="F477">
        <v>1</v>
      </c>
      <c r="G477" t="s">
        <v>18</v>
      </c>
      <c r="H477" t="s">
        <v>115</v>
      </c>
      <c r="I477" t="s">
        <v>20</v>
      </c>
      <c r="J477" t="s">
        <v>247</v>
      </c>
      <c r="K477" t="s">
        <v>377</v>
      </c>
    </row>
    <row r="478" spans="1:11">
      <c r="A478" s="3" t="str">
        <f>HYPERLINK("https://www.analog.com/en/LTC1197L#details", "LTC1197L")</f>
        <v>LTC1197L</v>
      </c>
      <c r="B478">
        <v>1</v>
      </c>
      <c r="C478">
        <v>10</v>
      </c>
      <c r="D478" t="s">
        <v>183</v>
      </c>
      <c r="E478" t="s">
        <v>11</v>
      </c>
      <c r="F478">
        <v>1</v>
      </c>
      <c r="G478" t="s">
        <v>18</v>
      </c>
      <c r="H478" t="s">
        <v>115</v>
      </c>
      <c r="I478" t="s">
        <v>20</v>
      </c>
      <c r="J478" t="s">
        <v>384</v>
      </c>
      <c r="K478" t="s">
        <v>377</v>
      </c>
    </row>
    <row r="479" spans="1:11">
      <c r="A479" s="3" t="str">
        <f>HYPERLINK("https://www.analog.com/en/LTC1199#details", "LTC1199")</f>
        <v>LTC1199</v>
      </c>
      <c r="B479">
        <v>2</v>
      </c>
      <c r="C479">
        <v>10</v>
      </c>
      <c r="D479" t="s">
        <v>385</v>
      </c>
      <c r="E479" t="s">
        <v>11</v>
      </c>
      <c r="F479">
        <v>1</v>
      </c>
      <c r="G479" t="s">
        <v>18</v>
      </c>
      <c r="H479" t="s">
        <v>115</v>
      </c>
      <c r="I479" t="s">
        <v>20</v>
      </c>
      <c r="J479" t="s">
        <v>129</v>
      </c>
      <c r="K479" t="s">
        <v>377</v>
      </c>
    </row>
    <row r="480" spans="1:11">
      <c r="A480" s="3" t="str">
        <f>HYPERLINK("https://www.analog.com/en/LTC1199L#details", "LTC1199L")</f>
        <v>LTC1199L</v>
      </c>
      <c r="B480">
        <v>2</v>
      </c>
      <c r="C480">
        <v>10</v>
      </c>
      <c r="D480" t="s">
        <v>386</v>
      </c>
      <c r="E480" t="s">
        <v>11</v>
      </c>
      <c r="F480">
        <v>1</v>
      </c>
      <c r="G480" t="s">
        <v>18</v>
      </c>
      <c r="H480" t="s">
        <v>115</v>
      </c>
      <c r="I480" t="s">
        <v>20</v>
      </c>
      <c r="J480" t="s">
        <v>384</v>
      </c>
      <c r="K480" t="s">
        <v>377</v>
      </c>
    </row>
    <row r="481" spans="1:11">
      <c r="A481" s="3" t="str">
        <f>HYPERLINK("https://www.analog.com/en/LTC1286#details", "LTC1286")</f>
        <v>LTC1286</v>
      </c>
      <c r="B481">
        <v>1</v>
      </c>
      <c r="C481">
        <v>12</v>
      </c>
      <c r="D481" t="s">
        <v>387</v>
      </c>
      <c r="E481">
        <v>71</v>
      </c>
      <c r="F481">
        <v>0.75</v>
      </c>
      <c r="G481" t="s">
        <v>18</v>
      </c>
      <c r="H481" t="s">
        <v>115</v>
      </c>
      <c r="I481" t="s">
        <v>20</v>
      </c>
      <c r="J481" t="s">
        <v>388</v>
      </c>
      <c r="K481" t="s">
        <v>389</v>
      </c>
    </row>
    <row r="482" spans="1:11">
      <c r="A482" s="3" t="str">
        <f>HYPERLINK("https://www.analog.com/en/LTC1290#details", "LTC1290")</f>
        <v>LTC1290</v>
      </c>
      <c r="B482">
        <v>8</v>
      </c>
      <c r="C482">
        <v>12</v>
      </c>
      <c r="D482" t="s">
        <v>390</v>
      </c>
      <c r="E482" t="s">
        <v>11</v>
      </c>
      <c r="F482">
        <v>0.5</v>
      </c>
      <c r="G482" t="s">
        <v>18</v>
      </c>
      <c r="H482" t="s">
        <v>115</v>
      </c>
      <c r="I482" t="s">
        <v>20</v>
      </c>
      <c r="J482" t="s">
        <v>21</v>
      </c>
      <c r="K482" t="s">
        <v>391</v>
      </c>
    </row>
    <row r="483" spans="1:11">
      <c r="A483" s="3" t="str">
        <f>HYPERLINK("https://www.analog.com/en/LTC1415#details", "LTC1415")</f>
        <v>LTC1415</v>
      </c>
      <c r="B483">
        <v>1</v>
      </c>
      <c r="C483">
        <v>12</v>
      </c>
      <c r="D483" t="s">
        <v>315</v>
      </c>
      <c r="E483">
        <v>72</v>
      </c>
      <c r="F483">
        <v>0.35</v>
      </c>
      <c r="G483" t="s">
        <v>18</v>
      </c>
      <c r="H483" t="s">
        <v>19</v>
      </c>
      <c r="I483" t="s">
        <v>105</v>
      </c>
      <c r="J483" t="s">
        <v>153</v>
      </c>
      <c r="K483" t="s">
        <v>392</v>
      </c>
    </row>
    <row r="484" spans="1:11">
      <c r="A484" s="3" t="str">
        <f>HYPERLINK("https://www.analog.com/en/LTC1418#details", "LTC1418")</f>
        <v>LTC1418</v>
      </c>
      <c r="B484">
        <v>1</v>
      </c>
      <c r="C484">
        <v>14</v>
      </c>
      <c r="D484" t="s">
        <v>119</v>
      </c>
      <c r="E484">
        <v>81.5</v>
      </c>
      <c r="F484">
        <v>0.5</v>
      </c>
      <c r="G484" t="s">
        <v>18</v>
      </c>
      <c r="H484" t="s">
        <v>115</v>
      </c>
      <c r="I484" t="s">
        <v>47</v>
      </c>
      <c r="J484" t="s">
        <v>104</v>
      </c>
      <c r="K484" t="s">
        <v>293</v>
      </c>
    </row>
    <row r="485" spans="1:11">
      <c r="A485" s="3" t="str">
        <f>HYPERLINK("https://www.analog.com/en/LTC1594#details", "LTC1594")</f>
        <v>LTC1594</v>
      </c>
      <c r="B485">
        <v>4</v>
      </c>
      <c r="C485">
        <v>12</v>
      </c>
      <c r="D485" t="s">
        <v>393</v>
      </c>
      <c r="E485">
        <v>68</v>
      </c>
      <c r="F485">
        <v>3</v>
      </c>
      <c r="G485" t="s">
        <v>18</v>
      </c>
      <c r="H485" t="s">
        <v>115</v>
      </c>
      <c r="I485" t="s">
        <v>20</v>
      </c>
      <c r="J485" t="s">
        <v>311</v>
      </c>
      <c r="K485" t="s">
        <v>394</v>
      </c>
    </row>
    <row r="486" spans="1:11">
      <c r="A486" s="3" t="str">
        <f>HYPERLINK("https://www.analog.com/en/LTC1594L#details", "LTC1594L")</f>
        <v>LTC1594L</v>
      </c>
      <c r="B486">
        <v>4</v>
      </c>
      <c r="C486">
        <v>12</v>
      </c>
      <c r="D486" t="s">
        <v>395</v>
      </c>
      <c r="E486">
        <v>68</v>
      </c>
      <c r="F486">
        <v>3</v>
      </c>
      <c r="G486" t="s">
        <v>18</v>
      </c>
      <c r="H486" t="s">
        <v>115</v>
      </c>
      <c r="I486" t="s">
        <v>20</v>
      </c>
      <c r="J486" t="s">
        <v>296</v>
      </c>
      <c r="K486" t="s">
        <v>394</v>
      </c>
    </row>
    <row r="487" spans="1:11">
      <c r="A487" s="3" t="str">
        <f>HYPERLINK("https://www.analog.com/en/LTC1598#details", "LTC1598")</f>
        <v>LTC1598</v>
      </c>
      <c r="B487">
        <v>8</v>
      </c>
      <c r="C487">
        <v>12</v>
      </c>
      <c r="D487" t="s">
        <v>393</v>
      </c>
      <c r="E487">
        <v>68</v>
      </c>
      <c r="F487">
        <v>3</v>
      </c>
      <c r="G487" t="s">
        <v>18</v>
      </c>
      <c r="H487" t="s">
        <v>115</v>
      </c>
      <c r="I487" t="s">
        <v>20</v>
      </c>
      <c r="J487" t="s">
        <v>311</v>
      </c>
      <c r="K487" t="s">
        <v>371</v>
      </c>
    </row>
    <row r="488" spans="1:11">
      <c r="A488" s="3" t="str">
        <f>HYPERLINK("https://www.analog.com/en/LTC1598L#details", "LTC1598L")</f>
        <v>LTC1598L</v>
      </c>
      <c r="B488">
        <v>8</v>
      </c>
      <c r="C488">
        <v>12</v>
      </c>
      <c r="D488" t="s">
        <v>395</v>
      </c>
      <c r="E488">
        <v>68</v>
      </c>
      <c r="F488">
        <v>3</v>
      </c>
      <c r="G488" t="s">
        <v>18</v>
      </c>
      <c r="H488" t="s">
        <v>115</v>
      </c>
      <c r="I488" t="s">
        <v>20</v>
      </c>
      <c r="J488" t="s">
        <v>296</v>
      </c>
      <c r="K488" t="s">
        <v>371</v>
      </c>
    </row>
    <row r="489" spans="1:11">
      <c r="A489" s="3" t="str">
        <f>HYPERLINK("https://www.analog.com/en/LTC1604#details", "LTC1604")</f>
        <v>LTC1604</v>
      </c>
      <c r="B489">
        <v>1</v>
      </c>
      <c r="C489">
        <v>16</v>
      </c>
      <c r="D489" t="s">
        <v>396</v>
      </c>
      <c r="E489">
        <v>90</v>
      </c>
      <c r="F489">
        <v>1</v>
      </c>
      <c r="G489" t="s">
        <v>18</v>
      </c>
      <c r="H489" t="s">
        <v>19</v>
      </c>
      <c r="I489" t="s">
        <v>105</v>
      </c>
      <c r="J489" t="s">
        <v>370</v>
      </c>
      <c r="K489" t="s">
        <v>327</v>
      </c>
    </row>
    <row r="490" spans="1:11">
      <c r="A490" s="3" t="str">
        <f>HYPERLINK("https://www.analog.com/en/LTC1604A#details", "LTC1604A")</f>
        <v>LTC1604A</v>
      </c>
      <c r="B490">
        <v>1</v>
      </c>
      <c r="C490">
        <v>16</v>
      </c>
      <c r="D490" t="s">
        <v>396</v>
      </c>
      <c r="E490">
        <v>90</v>
      </c>
      <c r="F490">
        <v>0.5</v>
      </c>
      <c r="G490" t="s">
        <v>18</v>
      </c>
      <c r="H490" t="s">
        <v>19</v>
      </c>
      <c r="I490" t="s">
        <v>105</v>
      </c>
      <c r="J490" t="s">
        <v>370</v>
      </c>
      <c r="K490" t="s">
        <v>327</v>
      </c>
    </row>
    <row r="491" spans="1:11">
      <c r="A491" s="3" t="str">
        <f>HYPERLINK("https://www.analog.com/en/LTC1608#details", "LTC1608")</f>
        <v>LTC1608</v>
      </c>
      <c r="B491">
        <v>1</v>
      </c>
      <c r="C491">
        <v>16</v>
      </c>
      <c r="D491" t="s">
        <v>42</v>
      </c>
      <c r="E491">
        <v>90</v>
      </c>
      <c r="F491">
        <v>0.5</v>
      </c>
      <c r="G491" t="s">
        <v>18</v>
      </c>
      <c r="H491" t="s">
        <v>19</v>
      </c>
      <c r="I491" t="s">
        <v>105</v>
      </c>
      <c r="J491" t="s">
        <v>397</v>
      </c>
      <c r="K491" t="s">
        <v>327</v>
      </c>
    </row>
    <row r="492" spans="1:11">
      <c r="A492" s="3" t="str">
        <f>HYPERLINK("https://www.analog.com/en/LTC1850#details", "LTC1850")</f>
        <v>LTC1850</v>
      </c>
      <c r="B492">
        <v>8</v>
      </c>
      <c r="C492">
        <v>10</v>
      </c>
      <c r="D492" t="s">
        <v>315</v>
      </c>
      <c r="E492">
        <v>61.7</v>
      </c>
      <c r="F492">
        <v>0.25</v>
      </c>
      <c r="G492" t="s">
        <v>18</v>
      </c>
      <c r="H492" t="s">
        <v>19</v>
      </c>
      <c r="I492" t="s">
        <v>105</v>
      </c>
      <c r="J492" t="s">
        <v>85</v>
      </c>
      <c r="K492" t="s">
        <v>398</v>
      </c>
    </row>
    <row r="493" spans="1:11">
      <c r="A493" s="3" t="str">
        <f>HYPERLINK("https://www.analog.com/en/LTC1851#details", "LTC1851")</f>
        <v>LTC1851</v>
      </c>
      <c r="B493">
        <v>8</v>
      </c>
      <c r="C493">
        <v>12</v>
      </c>
      <c r="D493" t="s">
        <v>315</v>
      </c>
      <c r="E493">
        <v>72</v>
      </c>
      <c r="F493">
        <v>0.35</v>
      </c>
      <c r="G493" t="s">
        <v>18</v>
      </c>
      <c r="H493" t="s">
        <v>19</v>
      </c>
      <c r="I493" t="s">
        <v>105</v>
      </c>
      <c r="J493" t="s">
        <v>85</v>
      </c>
      <c r="K493" t="s">
        <v>398</v>
      </c>
    </row>
    <row r="494" spans="1:11">
      <c r="A494" s="3" t="str">
        <f>HYPERLINK("https://www.analog.com/en/LTC2414#details", "LTC2414")</f>
        <v>LTC2414</v>
      </c>
      <c r="B494">
        <v>8</v>
      </c>
      <c r="C494">
        <v>24</v>
      </c>
      <c r="D494">
        <v>7.5</v>
      </c>
      <c r="E494" t="s">
        <v>11</v>
      </c>
      <c r="F494">
        <v>33.5</v>
      </c>
      <c r="G494" t="s">
        <v>39</v>
      </c>
      <c r="H494" t="s">
        <v>24</v>
      </c>
      <c r="I494" t="s">
        <v>20</v>
      </c>
      <c r="J494" t="s">
        <v>346</v>
      </c>
      <c r="K494" t="s">
        <v>347</v>
      </c>
    </row>
    <row r="495" spans="1:11">
      <c r="A495" s="3" t="str">
        <f>HYPERLINK("https://www.analog.com/en/LTC2418#details", "LTC2418")</f>
        <v>LTC2418</v>
      </c>
      <c r="B495">
        <v>16</v>
      </c>
      <c r="C495">
        <v>24</v>
      </c>
      <c r="D495">
        <v>7.5</v>
      </c>
      <c r="E495" t="s">
        <v>11</v>
      </c>
      <c r="F495">
        <v>33.5</v>
      </c>
      <c r="G495" t="s">
        <v>39</v>
      </c>
      <c r="H495" t="s">
        <v>24</v>
      </c>
      <c r="I495" t="s">
        <v>20</v>
      </c>
      <c r="J495" t="s">
        <v>346</v>
      </c>
      <c r="K495" t="s">
        <v>347</v>
      </c>
    </row>
    <row r="496" spans="1:11">
      <c r="A496" s="3" t="str">
        <f>HYPERLINK("https://www.analog.com/en/LTC2421#details", "LTC2421")</f>
        <v>LTC2421</v>
      </c>
      <c r="B496">
        <v>1</v>
      </c>
      <c r="C496">
        <v>20</v>
      </c>
      <c r="D496">
        <v>7.5</v>
      </c>
      <c r="E496" t="s">
        <v>11</v>
      </c>
      <c r="F496">
        <v>4.1900000000000004</v>
      </c>
      <c r="G496" t="s">
        <v>39</v>
      </c>
      <c r="H496" t="s">
        <v>76</v>
      </c>
      <c r="I496" t="s">
        <v>20</v>
      </c>
      <c r="J496" t="s">
        <v>346</v>
      </c>
      <c r="K496" t="s">
        <v>300</v>
      </c>
    </row>
    <row r="497" spans="1:11">
      <c r="A497" s="3" t="str">
        <f>HYPERLINK("https://www.analog.com/en/LTC2422#details", "LTC2422")</f>
        <v>LTC2422</v>
      </c>
      <c r="B497">
        <v>2</v>
      </c>
      <c r="C497">
        <v>20</v>
      </c>
      <c r="D497">
        <v>7.5</v>
      </c>
      <c r="E497" t="s">
        <v>11</v>
      </c>
      <c r="F497">
        <v>4.1900000000000004</v>
      </c>
      <c r="G497" t="s">
        <v>39</v>
      </c>
      <c r="H497" t="s">
        <v>76</v>
      </c>
      <c r="I497" t="s">
        <v>20</v>
      </c>
      <c r="J497" t="s">
        <v>346</v>
      </c>
      <c r="K497" t="s">
        <v>300</v>
      </c>
    </row>
    <row r="498" spans="1:11">
      <c r="A498" s="3" t="str">
        <f>HYPERLINK("https://www.analog.com/en/LTC2430#details", "LTC2430")</f>
        <v>LTC2430</v>
      </c>
      <c r="B498">
        <v>1</v>
      </c>
      <c r="C498">
        <v>20</v>
      </c>
      <c r="D498">
        <v>7.5</v>
      </c>
      <c r="E498" t="s">
        <v>11</v>
      </c>
      <c r="F498">
        <v>3.14</v>
      </c>
      <c r="G498" t="s">
        <v>39</v>
      </c>
      <c r="H498" t="s">
        <v>30</v>
      </c>
      <c r="I498" t="s">
        <v>20</v>
      </c>
      <c r="J498" t="s">
        <v>346</v>
      </c>
      <c r="K498" t="s">
        <v>345</v>
      </c>
    </row>
    <row r="499" spans="1:11">
      <c r="A499" s="3" t="str">
        <f>HYPERLINK("https://www.analog.com/en/LTC2431#details", "LTC2431")</f>
        <v>LTC2431</v>
      </c>
      <c r="B499">
        <v>1</v>
      </c>
      <c r="C499">
        <v>20</v>
      </c>
      <c r="D499">
        <v>7.5</v>
      </c>
      <c r="E499" t="s">
        <v>11</v>
      </c>
      <c r="F499">
        <v>3.14</v>
      </c>
      <c r="G499" t="s">
        <v>39</v>
      </c>
      <c r="H499" t="s">
        <v>30</v>
      </c>
      <c r="I499" t="s">
        <v>20</v>
      </c>
      <c r="J499" t="s">
        <v>346</v>
      </c>
      <c r="K499" t="s">
        <v>300</v>
      </c>
    </row>
    <row r="500" spans="1:11">
      <c r="A500" s="3" t="str">
        <f>HYPERLINK("https://www.analog.com/en/AD7490#details", "AD7490")</f>
        <v>AD7490</v>
      </c>
      <c r="B500">
        <v>16</v>
      </c>
      <c r="C500">
        <v>12</v>
      </c>
      <c r="D500" t="s">
        <v>46</v>
      </c>
      <c r="E500" t="s">
        <v>11</v>
      </c>
      <c r="F500" t="s">
        <v>11</v>
      </c>
      <c r="G500" t="s">
        <v>18</v>
      </c>
      <c r="H500" t="s">
        <v>76</v>
      </c>
      <c r="I500" t="s">
        <v>20</v>
      </c>
      <c r="J500" t="s">
        <v>262</v>
      </c>
      <c r="K500" t="s">
        <v>399</v>
      </c>
    </row>
    <row r="501" spans="1:11">
      <c r="A501" s="3" t="str">
        <f>HYPERLINK("https://www.analog.com/en/AD7650#details", "AD7650")</f>
        <v>AD7650</v>
      </c>
      <c r="B501">
        <v>1</v>
      </c>
      <c r="C501">
        <v>16</v>
      </c>
      <c r="D501" t="s">
        <v>361</v>
      </c>
      <c r="E501">
        <v>86</v>
      </c>
      <c r="F501" t="s">
        <v>11</v>
      </c>
      <c r="G501" t="s">
        <v>18</v>
      </c>
      <c r="H501" t="s">
        <v>43</v>
      </c>
      <c r="I501" t="s">
        <v>47</v>
      </c>
      <c r="J501" t="s">
        <v>250</v>
      </c>
      <c r="K501" t="s">
        <v>98</v>
      </c>
    </row>
    <row r="502" spans="1:11">
      <c r="A502" s="3" t="str">
        <f>HYPERLINK("https://www.analog.com/en/AD7677#details", "AD7677")</f>
        <v>AD7677</v>
      </c>
      <c r="B502">
        <v>1</v>
      </c>
      <c r="C502">
        <v>16</v>
      </c>
      <c r="D502" t="s">
        <v>46</v>
      </c>
      <c r="E502">
        <v>94</v>
      </c>
      <c r="F502" t="s">
        <v>11</v>
      </c>
      <c r="G502" t="s">
        <v>18</v>
      </c>
      <c r="H502" t="s">
        <v>30</v>
      </c>
      <c r="I502" t="s">
        <v>47</v>
      </c>
      <c r="J502" t="s">
        <v>250</v>
      </c>
      <c r="K502" t="s">
        <v>400</v>
      </c>
    </row>
    <row r="503" spans="1:11">
      <c r="A503" s="3" t="str">
        <f>HYPERLINK("https://www.analog.com/en/AD7866#details", "AD7866")</f>
        <v>AD7866</v>
      </c>
      <c r="B503">
        <v>4</v>
      </c>
      <c r="C503">
        <v>12</v>
      </c>
      <c r="D503" t="s">
        <v>46</v>
      </c>
      <c r="E503">
        <v>70</v>
      </c>
      <c r="F503">
        <v>0.5</v>
      </c>
      <c r="G503" t="s">
        <v>18</v>
      </c>
      <c r="H503" t="s">
        <v>76</v>
      </c>
      <c r="I503" t="s">
        <v>20</v>
      </c>
      <c r="J503" t="s">
        <v>122</v>
      </c>
      <c r="K503" t="s">
        <v>317</v>
      </c>
    </row>
    <row r="504" spans="1:11">
      <c r="A504" s="3" t="str">
        <f>HYPERLINK("https://www.analog.com/en/LTC1861L#details", "LTC1861L")</f>
        <v>LTC1861L</v>
      </c>
      <c r="B504">
        <v>2</v>
      </c>
      <c r="C504">
        <v>12</v>
      </c>
      <c r="D504" t="s">
        <v>375</v>
      </c>
      <c r="E504">
        <v>72</v>
      </c>
      <c r="F504">
        <v>1</v>
      </c>
      <c r="G504" t="s">
        <v>18</v>
      </c>
      <c r="H504" t="s">
        <v>115</v>
      </c>
      <c r="I504" t="s">
        <v>20</v>
      </c>
      <c r="J504" t="s">
        <v>376</v>
      </c>
      <c r="K504" t="s">
        <v>401</v>
      </c>
    </row>
    <row r="505" spans="1:11">
      <c r="A505" s="3" t="str">
        <f>HYPERLINK("https://www.analog.com/en/LTC1865L#details", "LTC1865L")</f>
        <v>LTC1865L</v>
      </c>
      <c r="B505">
        <v>2</v>
      </c>
      <c r="C505">
        <v>16</v>
      </c>
      <c r="D505" t="s">
        <v>375</v>
      </c>
      <c r="E505">
        <v>82</v>
      </c>
      <c r="F505">
        <v>6</v>
      </c>
      <c r="G505" t="s">
        <v>18</v>
      </c>
      <c r="H505" t="s">
        <v>115</v>
      </c>
      <c r="I505" t="s">
        <v>20</v>
      </c>
      <c r="J505" t="s">
        <v>376</v>
      </c>
      <c r="K505" t="s">
        <v>401</v>
      </c>
    </row>
    <row r="506" spans="1:11">
      <c r="A506" s="3" t="str">
        <f>HYPERLINK("https://www.analog.com/en/LTC2412#details", "LTC2412")</f>
        <v>LTC2412</v>
      </c>
      <c r="B506">
        <v>2</v>
      </c>
      <c r="C506">
        <v>24</v>
      </c>
      <c r="D506">
        <v>7.5</v>
      </c>
      <c r="E506" t="s">
        <v>11</v>
      </c>
      <c r="F506">
        <v>33.5</v>
      </c>
      <c r="G506" t="s">
        <v>39</v>
      </c>
      <c r="H506" t="s">
        <v>30</v>
      </c>
      <c r="I506" t="s">
        <v>20</v>
      </c>
      <c r="J506" t="s">
        <v>346</v>
      </c>
      <c r="K506" t="s">
        <v>345</v>
      </c>
    </row>
    <row r="507" spans="1:11">
      <c r="A507" s="3" t="str">
        <f>HYPERLINK("https://www.analog.com/en/AD7675#details", "AD7675")</f>
        <v>AD7675</v>
      </c>
      <c r="B507">
        <v>1</v>
      </c>
      <c r="C507">
        <v>16</v>
      </c>
      <c r="D507" t="s">
        <v>75</v>
      </c>
      <c r="E507">
        <v>94</v>
      </c>
      <c r="F507" t="s">
        <v>11</v>
      </c>
      <c r="G507" t="s">
        <v>18</v>
      </c>
      <c r="H507" t="s">
        <v>30</v>
      </c>
      <c r="I507" t="s">
        <v>47</v>
      </c>
      <c r="J507" t="s">
        <v>201</v>
      </c>
      <c r="K507" t="s">
        <v>98</v>
      </c>
    </row>
    <row r="508" spans="1:11">
      <c r="A508" s="3" t="str">
        <f>HYPERLINK("https://www.analog.com/en/AD7676#details", "AD7676")</f>
        <v>AD7676</v>
      </c>
      <c r="B508">
        <v>1</v>
      </c>
      <c r="C508">
        <v>16</v>
      </c>
      <c r="D508" t="s">
        <v>42</v>
      </c>
      <c r="E508">
        <v>94</v>
      </c>
      <c r="F508" t="s">
        <v>11</v>
      </c>
      <c r="G508" t="s">
        <v>18</v>
      </c>
      <c r="H508" t="s">
        <v>30</v>
      </c>
      <c r="I508" t="s">
        <v>47</v>
      </c>
      <c r="J508" t="s">
        <v>402</v>
      </c>
      <c r="K508" t="s">
        <v>98</v>
      </c>
    </row>
    <row r="509" spans="1:11">
      <c r="A509" s="3" t="str">
        <f>HYPERLINK("https://www.analog.com/en/AD7709#details", "AD7709")</f>
        <v>AD7709</v>
      </c>
      <c r="B509">
        <v>4</v>
      </c>
      <c r="C509">
        <v>16</v>
      </c>
      <c r="D509">
        <v>105</v>
      </c>
      <c r="E509" t="s">
        <v>11</v>
      </c>
      <c r="F509" t="s">
        <v>11</v>
      </c>
      <c r="G509" t="s">
        <v>39</v>
      </c>
      <c r="H509" t="s">
        <v>24</v>
      </c>
      <c r="I509" t="s">
        <v>20</v>
      </c>
      <c r="J509" t="s">
        <v>403</v>
      </c>
      <c r="K509" t="s">
        <v>169</v>
      </c>
    </row>
    <row r="510" spans="1:11">
      <c r="A510" s="3" t="str">
        <f>HYPERLINK("https://www.analog.com/en/AD7782#details", "AD7782")</f>
        <v>AD7782</v>
      </c>
      <c r="B510">
        <v>2</v>
      </c>
      <c r="C510">
        <v>24</v>
      </c>
      <c r="D510">
        <v>19.79</v>
      </c>
      <c r="E510" t="s">
        <v>11</v>
      </c>
      <c r="F510" t="s">
        <v>11</v>
      </c>
      <c r="G510" t="s">
        <v>39</v>
      </c>
      <c r="H510" t="s">
        <v>30</v>
      </c>
      <c r="I510" t="s">
        <v>20</v>
      </c>
      <c r="J510" t="s">
        <v>404</v>
      </c>
      <c r="K510" t="s">
        <v>257</v>
      </c>
    </row>
    <row r="511" spans="1:11">
      <c r="A511" s="3" t="str">
        <f>HYPERLINK("https://www.analog.com/en/AD7783#details", "AD7783")</f>
        <v>AD7783</v>
      </c>
      <c r="B511">
        <v>1</v>
      </c>
      <c r="C511">
        <v>24</v>
      </c>
      <c r="D511">
        <v>19.79</v>
      </c>
      <c r="E511" t="s">
        <v>11</v>
      </c>
      <c r="F511" t="s">
        <v>11</v>
      </c>
      <c r="G511" t="s">
        <v>39</v>
      </c>
      <c r="H511" t="s">
        <v>30</v>
      </c>
      <c r="I511" t="s">
        <v>20</v>
      </c>
      <c r="J511" t="s">
        <v>404</v>
      </c>
      <c r="K511" t="s">
        <v>257</v>
      </c>
    </row>
    <row r="512" spans="1:11">
      <c r="A512" s="3" t="str">
        <f>HYPERLINK("https://www.analog.com/en/LTC1864#details", "LTC1864")</f>
        <v>LTC1864</v>
      </c>
      <c r="B512">
        <v>1</v>
      </c>
      <c r="C512">
        <v>16</v>
      </c>
      <c r="D512" t="s">
        <v>183</v>
      </c>
      <c r="E512">
        <v>87</v>
      </c>
      <c r="F512">
        <v>6</v>
      </c>
      <c r="G512" t="s">
        <v>18</v>
      </c>
      <c r="H512" t="s">
        <v>115</v>
      </c>
      <c r="I512" t="s">
        <v>20</v>
      </c>
      <c r="J512" t="s">
        <v>379</v>
      </c>
      <c r="K512" t="s">
        <v>377</v>
      </c>
    </row>
    <row r="513" spans="1:11">
      <c r="A513" s="3" t="str">
        <f>HYPERLINK("https://www.analog.com/en/AD7671#details", "AD7671")</f>
        <v>AD7671</v>
      </c>
      <c r="B513">
        <v>1</v>
      </c>
      <c r="C513">
        <v>16</v>
      </c>
      <c r="D513" t="s">
        <v>46</v>
      </c>
      <c r="E513">
        <v>90</v>
      </c>
      <c r="F513" t="s">
        <v>11</v>
      </c>
      <c r="G513" t="s">
        <v>18</v>
      </c>
      <c r="H513" t="s">
        <v>43</v>
      </c>
      <c r="I513" t="s">
        <v>47</v>
      </c>
      <c r="J513" t="s">
        <v>405</v>
      </c>
      <c r="K513" t="s">
        <v>268</v>
      </c>
    </row>
    <row r="514" spans="1:11">
      <c r="A514" s="3" t="str">
        <f>HYPERLINK("https://www.analog.com/en/AD7708#details", "AD7708")</f>
        <v>AD7708</v>
      </c>
      <c r="B514">
        <v>10</v>
      </c>
      <c r="C514">
        <v>16</v>
      </c>
      <c r="D514" t="s">
        <v>406</v>
      </c>
      <c r="E514" t="s">
        <v>11</v>
      </c>
      <c r="F514" t="s">
        <v>11</v>
      </c>
      <c r="G514" t="s">
        <v>39</v>
      </c>
      <c r="H514" t="s">
        <v>24</v>
      </c>
      <c r="I514" t="s">
        <v>20</v>
      </c>
      <c r="J514" t="s">
        <v>407</v>
      </c>
      <c r="K514" t="s">
        <v>313</v>
      </c>
    </row>
    <row r="515" spans="1:11">
      <c r="A515" s="3" t="str">
        <f>HYPERLINK("https://www.analog.com/en/AD7718#details", "AD7718")</f>
        <v>AD7718</v>
      </c>
      <c r="B515">
        <v>10</v>
      </c>
      <c r="C515">
        <v>24</v>
      </c>
      <c r="D515" t="s">
        <v>406</v>
      </c>
      <c r="E515" t="s">
        <v>11</v>
      </c>
      <c r="F515" t="s">
        <v>11</v>
      </c>
      <c r="G515" t="s">
        <v>39</v>
      </c>
      <c r="H515" t="s">
        <v>24</v>
      </c>
      <c r="I515" t="s">
        <v>20</v>
      </c>
      <c r="J515" t="s">
        <v>407</v>
      </c>
      <c r="K515" t="s">
        <v>313</v>
      </c>
    </row>
    <row r="516" spans="1:11">
      <c r="A516" s="3" t="str">
        <f>HYPERLINK("https://www.analog.com/en/AD7719#details", "AD7719")</f>
        <v>AD7719</v>
      </c>
      <c r="B516">
        <v>6</v>
      </c>
      <c r="C516">
        <v>24</v>
      </c>
      <c r="D516">
        <v>105</v>
      </c>
      <c r="E516" t="s">
        <v>11</v>
      </c>
      <c r="F516" t="s">
        <v>11</v>
      </c>
      <c r="G516" t="s">
        <v>39</v>
      </c>
      <c r="H516" t="s">
        <v>30</v>
      </c>
      <c r="I516" t="s">
        <v>20</v>
      </c>
      <c r="J516" t="s">
        <v>341</v>
      </c>
      <c r="K516" t="s">
        <v>313</v>
      </c>
    </row>
    <row r="517" spans="1:11">
      <c r="A517" s="3" t="str">
        <f>HYPERLINK("https://www.analog.com/en/AD7495#details", "AD7495")</f>
        <v>AD7495</v>
      </c>
      <c r="B517">
        <v>1</v>
      </c>
      <c r="C517">
        <v>12</v>
      </c>
      <c r="D517" t="s">
        <v>46</v>
      </c>
      <c r="E517" t="s">
        <v>11</v>
      </c>
      <c r="F517">
        <v>0.5</v>
      </c>
      <c r="G517" t="s">
        <v>18</v>
      </c>
      <c r="H517" t="s">
        <v>76</v>
      </c>
      <c r="I517" t="s">
        <v>20</v>
      </c>
      <c r="J517" t="s">
        <v>233</v>
      </c>
      <c r="K517" t="s">
        <v>383</v>
      </c>
    </row>
    <row r="518" spans="1:11">
      <c r="A518" s="3" t="str">
        <f>HYPERLINK("https://www.analog.com/en/AD7663#details", "AD7663")</f>
        <v>AD7663</v>
      </c>
      <c r="B518">
        <v>1</v>
      </c>
      <c r="C518">
        <v>16</v>
      </c>
      <c r="D518" t="s">
        <v>183</v>
      </c>
      <c r="E518">
        <v>90</v>
      </c>
      <c r="F518" t="s">
        <v>11</v>
      </c>
      <c r="G518" t="s">
        <v>18</v>
      </c>
      <c r="H518" t="s">
        <v>43</v>
      </c>
      <c r="I518" t="s">
        <v>47</v>
      </c>
      <c r="J518" t="s">
        <v>204</v>
      </c>
      <c r="K518" t="s">
        <v>268</v>
      </c>
    </row>
    <row r="519" spans="1:11">
      <c r="A519" s="3" t="str">
        <f>HYPERLINK("https://www.analog.com/en/AD7665#details", "AD7665")</f>
        <v>AD7665</v>
      </c>
      <c r="B519">
        <v>1</v>
      </c>
      <c r="C519">
        <v>16</v>
      </c>
      <c r="D519" t="s">
        <v>361</v>
      </c>
      <c r="E519">
        <v>90</v>
      </c>
      <c r="F519" t="s">
        <v>11</v>
      </c>
      <c r="G519" t="s">
        <v>18</v>
      </c>
      <c r="H519" t="s">
        <v>30</v>
      </c>
      <c r="I519" t="s">
        <v>47</v>
      </c>
      <c r="J519" t="s">
        <v>408</v>
      </c>
      <c r="K519" t="s">
        <v>268</v>
      </c>
    </row>
    <row r="520" spans="1:11">
      <c r="A520" s="3" t="str">
        <f>HYPERLINK("https://www.analog.com/en/LTC1411#details", "LTC1411")</f>
        <v>LTC1411</v>
      </c>
      <c r="B520">
        <v>1</v>
      </c>
      <c r="C520">
        <v>14</v>
      </c>
      <c r="D520" t="s">
        <v>206</v>
      </c>
      <c r="E520">
        <v>80</v>
      </c>
      <c r="F520">
        <v>2</v>
      </c>
      <c r="G520" t="s">
        <v>18</v>
      </c>
      <c r="H520" t="s">
        <v>115</v>
      </c>
      <c r="I520" t="s">
        <v>105</v>
      </c>
      <c r="J520" t="s">
        <v>299</v>
      </c>
      <c r="K520" t="s">
        <v>327</v>
      </c>
    </row>
    <row r="521" spans="1:11">
      <c r="A521" s="3" t="str">
        <f>HYPERLINK("https://www.analog.com/en/LTC1852#details", "LTC1852")</f>
        <v>LTC1852</v>
      </c>
      <c r="B521">
        <v>8</v>
      </c>
      <c r="C521">
        <v>10</v>
      </c>
      <c r="D521" t="s">
        <v>132</v>
      </c>
      <c r="E521">
        <v>72.5</v>
      </c>
      <c r="F521">
        <v>0.25</v>
      </c>
      <c r="G521" t="s">
        <v>18</v>
      </c>
      <c r="H521" t="s">
        <v>19</v>
      </c>
      <c r="I521" t="s">
        <v>105</v>
      </c>
      <c r="J521" t="s">
        <v>341</v>
      </c>
      <c r="K521" t="s">
        <v>398</v>
      </c>
    </row>
    <row r="522" spans="1:11">
      <c r="A522" s="3" t="str">
        <f>HYPERLINK("https://www.analog.com/en/LTC1853#details", "LTC1853")</f>
        <v>LTC1853</v>
      </c>
      <c r="B522">
        <v>8</v>
      </c>
      <c r="C522">
        <v>12</v>
      </c>
      <c r="D522" t="s">
        <v>132</v>
      </c>
      <c r="E522">
        <v>72.5</v>
      </c>
      <c r="F522">
        <v>0.35</v>
      </c>
      <c r="G522" t="s">
        <v>18</v>
      </c>
      <c r="H522" t="s">
        <v>19</v>
      </c>
      <c r="I522" t="s">
        <v>105</v>
      </c>
      <c r="J522" t="s">
        <v>341</v>
      </c>
      <c r="K522" t="s">
        <v>409</v>
      </c>
    </row>
    <row r="523" spans="1:11">
      <c r="A523" s="3" t="str">
        <f>HYPERLINK("https://www.analog.com/en/LTC2415#details", "LTC2415")</f>
        <v>LTC2415</v>
      </c>
      <c r="B523">
        <v>1</v>
      </c>
      <c r="C523">
        <v>24</v>
      </c>
      <c r="D523">
        <v>15</v>
      </c>
      <c r="E523" t="s">
        <v>11</v>
      </c>
      <c r="F523">
        <v>33.5</v>
      </c>
      <c r="G523" t="s">
        <v>39</v>
      </c>
      <c r="H523" t="s">
        <v>30</v>
      </c>
      <c r="I523" t="s">
        <v>20</v>
      </c>
      <c r="J523" t="s">
        <v>346</v>
      </c>
      <c r="K523" t="s">
        <v>410</v>
      </c>
    </row>
    <row r="524" spans="1:11">
      <c r="A524" s="3" t="str">
        <f>HYPERLINK("https://www.analog.com/en/LTC2415-1#details", "LTC2415-1")</f>
        <v>LTC2415-1</v>
      </c>
      <c r="B524">
        <v>1</v>
      </c>
      <c r="C524">
        <v>24</v>
      </c>
      <c r="D524">
        <v>13.7</v>
      </c>
      <c r="E524" t="s">
        <v>11</v>
      </c>
      <c r="F524">
        <v>33.5</v>
      </c>
      <c r="G524" t="s">
        <v>39</v>
      </c>
      <c r="H524" t="s">
        <v>30</v>
      </c>
      <c r="I524" t="s">
        <v>20</v>
      </c>
      <c r="J524" t="s">
        <v>346</v>
      </c>
      <c r="K524" t="s">
        <v>410</v>
      </c>
    </row>
    <row r="525" spans="1:11">
      <c r="A525" s="3" t="str">
        <f>HYPERLINK("https://www.analog.com/en/AD7475#details", "AD7475")</f>
        <v>AD7475</v>
      </c>
      <c r="B525">
        <v>1</v>
      </c>
      <c r="C525">
        <v>12</v>
      </c>
      <c r="D525" t="s">
        <v>46</v>
      </c>
      <c r="E525" t="s">
        <v>11</v>
      </c>
      <c r="F525">
        <v>0.5</v>
      </c>
      <c r="G525" t="s">
        <v>18</v>
      </c>
      <c r="H525" t="s">
        <v>76</v>
      </c>
      <c r="I525" t="s">
        <v>20</v>
      </c>
      <c r="J525" t="s">
        <v>209</v>
      </c>
      <c r="K525" t="s">
        <v>383</v>
      </c>
    </row>
    <row r="526" spans="1:11">
      <c r="A526" s="3" t="str">
        <f>HYPERLINK("https://www.analog.com/en/AD7492#details", "AD7492")</f>
        <v>AD7492</v>
      </c>
      <c r="B526">
        <v>1</v>
      </c>
      <c r="C526">
        <v>12</v>
      </c>
      <c r="D526" t="s">
        <v>315</v>
      </c>
      <c r="E526">
        <v>70</v>
      </c>
      <c r="F526">
        <v>0.6</v>
      </c>
      <c r="G526" t="s">
        <v>18</v>
      </c>
      <c r="H526" t="s">
        <v>76</v>
      </c>
      <c r="I526" t="s">
        <v>105</v>
      </c>
      <c r="J526" t="s">
        <v>118</v>
      </c>
      <c r="K526" t="s">
        <v>411</v>
      </c>
    </row>
    <row r="527" spans="1:11">
      <c r="A527" s="3" t="str">
        <f>HYPERLINK("https://www.analog.com/en/AD7492-4#details", "AD7492-4")</f>
        <v>AD7492-4</v>
      </c>
      <c r="B527">
        <v>1</v>
      </c>
      <c r="C527">
        <v>12</v>
      </c>
      <c r="D527" t="s">
        <v>132</v>
      </c>
      <c r="E527">
        <v>70</v>
      </c>
      <c r="F527">
        <v>0.6</v>
      </c>
      <c r="G527" t="s">
        <v>18</v>
      </c>
      <c r="H527" t="s">
        <v>76</v>
      </c>
      <c r="I527" t="s">
        <v>105</v>
      </c>
      <c r="J527" t="s">
        <v>104</v>
      </c>
      <c r="K527" t="s">
        <v>411</v>
      </c>
    </row>
    <row r="528" spans="1:11">
      <c r="A528" s="3" t="str">
        <f>HYPERLINK("https://www.analog.com/en/AD7492-5#details", "AD7492-5")</f>
        <v>AD7492-5</v>
      </c>
      <c r="B528">
        <v>1</v>
      </c>
      <c r="C528">
        <v>12</v>
      </c>
      <c r="D528" t="s">
        <v>315</v>
      </c>
      <c r="E528">
        <v>70</v>
      </c>
      <c r="F528" t="s">
        <v>11</v>
      </c>
      <c r="G528" t="s">
        <v>18</v>
      </c>
      <c r="H528" t="s">
        <v>76</v>
      </c>
      <c r="I528" t="s">
        <v>105</v>
      </c>
      <c r="J528" t="s">
        <v>118</v>
      </c>
      <c r="K528" t="s">
        <v>411</v>
      </c>
    </row>
    <row r="529" spans="1:11">
      <c r="A529" s="3" t="str">
        <f>HYPERLINK("https://www.analog.com/en/LTC1865#details", "LTC1865")</f>
        <v>LTC1865</v>
      </c>
      <c r="B529">
        <v>2</v>
      </c>
      <c r="C529">
        <v>16</v>
      </c>
      <c r="D529" t="s">
        <v>183</v>
      </c>
      <c r="E529">
        <v>87</v>
      </c>
      <c r="F529">
        <v>6</v>
      </c>
      <c r="G529" t="s">
        <v>18</v>
      </c>
      <c r="H529" t="s">
        <v>115</v>
      </c>
      <c r="I529" t="s">
        <v>20</v>
      </c>
      <c r="J529" t="s">
        <v>379</v>
      </c>
      <c r="K529" t="s">
        <v>401</v>
      </c>
    </row>
    <row r="530" spans="1:11">
      <c r="A530" s="3" t="str">
        <f>HYPERLINK("https://www.analog.com/en/AD1555#details", "AD1555")</f>
        <v>AD1555</v>
      </c>
      <c r="B530">
        <v>2</v>
      </c>
      <c r="C530">
        <v>24</v>
      </c>
      <c r="D530" t="s">
        <v>140</v>
      </c>
      <c r="E530" t="s">
        <v>11</v>
      </c>
      <c r="F530" t="s">
        <v>11</v>
      </c>
      <c r="G530" t="s">
        <v>39</v>
      </c>
      <c r="H530" t="s">
        <v>24</v>
      </c>
      <c r="I530" t="s">
        <v>20</v>
      </c>
      <c r="J530" t="s">
        <v>412</v>
      </c>
      <c r="K530" t="s">
        <v>413</v>
      </c>
    </row>
    <row r="531" spans="1:11">
      <c r="A531" s="3" t="str">
        <f>HYPERLINK("https://www.analog.com/en/AD1556#details", "AD1556")</f>
        <v>AD1556</v>
      </c>
      <c r="B531">
        <v>2</v>
      </c>
      <c r="C531">
        <v>24</v>
      </c>
      <c r="D531" t="s">
        <v>140</v>
      </c>
      <c r="E531" t="s">
        <v>11</v>
      </c>
      <c r="F531" t="s">
        <v>11</v>
      </c>
      <c r="G531" t="s">
        <v>39</v>
      </c>
      <c r="H531" t="s">
        <v>24</v>
      </c>
      <c r="I531" t="s">
        <v>20</v>
      </c>
      <c r="J531" t="s">
        <v>404</v>
      </c>
      <c r="K531" t="s">
        <v>414</v>
      </c>
    </row>
    <row r="532" spans="1:11">
      <c r="A532" s="3" t="str">
        <f>HYPERLINK("https://www.analog.com/en/AD73360L#details", "AD73360L")</f>
        <v>AD73360L</v>
      </c>
      <c r="B532">
        <v>6</v>
      </c>
      <c r="C532">
        <v>16</v>
      </c>
      <c r="D532" t="s">
        <v>415</v>
      </c>
      <c r="E532" t="s">
        <v>11</v>
      </c>
      <c r="F532" t="s">
        <v>11</v>
      </c>
      <c r="G532" t="s">
        <v>39</v>
      </c>
      <c r="H532" t="s">
        <v>24</v>
      </c>
      <c r="I532" t="s">
        <v>20</v>
      </c>
      <c r="J532" t="s">
        <v>81</v>
      </c>
      <c r="K532" t="s">
        <v>416</v>
      </c>
    </row>
    <row r="533" spans="1:11">
      <c r="A533" s="3" t="str">
        <f>HYPERLINK("https://www.analog.com/en/AD7898#details", "AD7898")</f>
        <v>AD7898</v>
      </c>
      <c r="B533">
        <v>1</v>
      </c>
      <c r="C533">
        <v>12</v>
      </c>
      <c r="D533" t="s">
        <v>417</v>
      </c>
      <c r="E533" t="s">
        <v>11</v>
      </c>
      <c r="F533" t="s">
        <v>11</v>
      </c>
      <c r="G533" t="s">
        <v>18</v>
      </c>
      <c r="H533" t="s">
        <v>76</v>
      </c>
      <c r="I533" t="s">
        <v>20</v>
      </c>
      <c r="J533" t="s">
        <v>247</v>
      </c>
      <c r="K533" t="s">
        <v>418</v>
      </c>
    </row>
    <row r="534" spans="1:11">
      <c r="A534" s="3" t="str">
        <f>HYPERLINK("https://www.analog.com/en/AD7899#details", "AD7899")</f>
        <v>AD7899</v>
      </c>
      <c r="B534">
        <v>1</v>
      </c>
      <c r="C534">
        <v>14</v>
      </c>
      <c r="D534" t="s">
        <v>132</v>
      </c>
      <c r="E534" t="s">
        <v>11</v>
      </c>
      <c r="F534" t="s">
        <v>11</v>
      </c>
      <c r="G534" t="s">
        <v>18</v>
      </c>
      <c r="H534" t="s">
        <v>76</v>
      </c>
      <c r="I534" t="s">
        <v>105</v>
      </c>
      <c r="J534" t="s">
        <v>31</v>
      </c>
      <c r="K534" t="s">
        <v>419</v>
      </c>
    </row>
    <row r="535" spans="1:11">
      <c r="A535" s="3" t="str">
        <f>HYPERLINK("https://www.analog.com/en/LTC2413#details", "LTC2413")</f>
        <v>LTC2413</v>
      </c>
      <c r="B535">
        <v>1</v>
      </c>
      <c r="C535">
        <v>24</v>
      </c>
      <c r="D535">
        <v>6.8</v>
      </c>
      <c r="E535" t="s">
        <v>11</v>
      </c>
      <c r="F535">
        <v>33.5</v>
      </c>
      <c r="G535" t="s">
        <v>39</v>
      </c>
      <c r="H535" t="s">
        <v>30</v>
      </c>
      <c r="I535" t="s">
        <v>20</v>
      </c>
      <c r="J535" t="s">
        <v>346</v>
      </c>
      <c r="K535" t="s">
        <v>345</v>
      </c>
    </row>
    <row r="536" spans="1:11">
      <c r="A536" s="3" t="str">
        <f>HYPERLINK("https://www.analog.com/en/AD7478#details", "AD7478")</f>
        <v>AD7478</v>
      </c>
      <c r="B536">
        <v>1</v>
      </c>
      <c r="C536">
        <v>8</v>
      </c>
      <c r="D536" t="s">
        <v>46</v>
      </c>
      <c r="E536" t="s">
        <v>11</v>
      </c>
      <c r="F536" t="s">
        <v>11</v>
      </c>
      <c r="G536" t="s">
        <v>18</v>
      </c>
      <c r="H536" t="s">
        <v>76</v>
      </c>
      <c r="I536" t="s">
        <v>20</v>
      </c>
      <c r="J536" t="s">
        <v>288</v>
      </c>
      <c r="K536" t="s">
        <v>420</v>
      </c>
    </row>
    <row r="537" spans="1:11">
      <c r="A537" s="3" t="str">
        <f>HYPERLINK("https://www.analog.com/en/AD7660#details", "AD7660")</f>
        <v>AD7660</v>
      </c>
      <c r="B537">
        <v>1</v>
      </c>
      <c r="C537">
        <v>16</v>
      </c>
      <c r="D537" t="s">
        <v>75</v>
      </c>
      <c r="E537">
        <v>90</v>
      </c>
      <c r="F537" t="s">
        <v>11</v>
      </c>
      <c r="G537" t="s">
        <v>18</v>
      </c>
      <c r="H537" t="s">
        <v>30</v>
      </c>
      <c r="I537" t="s">
        <v>47</v>
      </c>
      <c r="J537" t="s">
        <v>116</v>
      </c>
      <c r="K537" t="s">
        <v>98</v>
      </c>
    </row>
    <row r="538" spans="1:11">
      <c r="A538" s="3" t="str">
        <f>HYPERLINK("https://www.analog.com/en/AD7664#details", "AD7664")</f>
        <v>AD7664</v>
      </c>
      <c r="B538">
        <v>1</v>
      </c>
      <c r="C538">
        <v>16</v>
      </c>
      <c r="D538" t="s">
        <v>361</v>
      </c>
      <c r="E538">
        <v>90</v>
      </c>
      <c r="F538" t="s">
        <v>11</v>
      </c>
      <c r="G538" t="s">
        <v>18</v>
      </c>
      <c r="H538" t="s">
        <v>30</v>
      </c>
      <c r="I538" t="s">
        <v>47</v>
      </c>
      <c r="J538" t="s">
        <v>147</v>
      </c>
      <c r="K538" t="s">
        <v>98</v>
      </c>
    </row>
    <row r="539" spans="1:11">
      <c r="A539" s="3" t="str">
        <f>HYPERLINK("https://www.analog.com/en/LTC2410#details", "LTC2410")</f>
        <v>LTC2410</v>
      </c>
      <c r="B539">
        <v>1</v>
      </c>
      <c r="C539">
        <v>24</v>
      </c>
      <c r="D539">
        <v>7.5</v>
      </c>
      <c r="E539" t="s">
        <v>11</v>
      </c>
      <c r="F539">
        <v>33.5</v>
      </c>
      <c r="G539" t="s">
        <v>39</v>
      </c>
      <c r="H539" t="s">
        <v>30</v>
      </c>
      <c r="I539" t="s">
        <v>20</v>
      </c>
      <c r="J539" t="s">
        <v>346</v>
      </c>
      <c r="K539" t="s">
        <v>345</v>
      </c>
    </row>
    <row r="540" spans="1:11">
      <c r="A540" s="3" t="str">
        <f>HYPERLINK("https://www.analog.com/en/LTC2411#details", "LTC2411")</f>
        <v>LTC2411</v>
      </c>
      <c r="B540">
        <v>1</v>
      </c>
      <c r="C540">
        <v>24</v>
      </c>
      <c r="D540">
        <v>7.5</v>
      </c>
      <c r="E540" t="s">
        <v>11</v>
      </c>
      <c r="F540">
        <v>33.5</v>
      </c>
      <c r="G540" t="s">
        <v>39</v>
      </c>
      <c r="H540" t="s">
        <v>30</v>
      </c>
      <c r="I540" t="s">
        <v>20</v>
      </c>
      <c r="J540" t="s">
        <v>346</v>
      </c>
      <c r="K540" t="s">
        <v>300</v>
      </c>
    </row>
    <row r="541" spans="1:11">
      <c r="A541" s="3" t="str">
        <f>HYPERLINK("https://www.analog.com/en/LTC2411-1#details", "LTC2411-1")</f>
        <v>LTC2411-1</v>
      </c>
      <c r="B541">
        <v>1</v>
      </c>
      <c r="C541">
        <v>24</v>
      </c>
      <c r="D541">
        <v>7.5</v>
      </c>
      <c r="E541" t="s">
        <v>11</v>
      </c>
      <c r="F541">
        <v>33.5</v>
      </c>
      <c r="G541" t="s">
        <v>39</v>
      </c>
      <c r="H541" t="s">
        <v>30</v>
      </c>
      <c r="I541" t="s">
        <v>20</v>
      </c>
      <c r="J541" t="s">
        <v>346</v>
      </c>
      <c r="K541" t="s">
        <v>300</v>
      </c>
    </row>
    <row r="542" spans="1:11">
      <c r="A542" s="3" t="str">
        <f>HYPERLINK("https://www.analog.com/en/AD7724#details", "AD7724")</f>
        <v>AD7724</v>
      </c>
      <c r="B542">
        <v>2</v>
      </c>
      <c r="C542">
        <v>15</v>
      </c>
      <c r="D542" t="s">
        <v>183</v>
      </c>
      <c r="E542" t="s">
        <v>11</v>
      </c>
      <c r="F542" t="s">
        <v>11</v>
      </c>
      <c r="G542" t="s">
        <v>57</v>
      </c>
      <c r="H542" t="s">
        <v>30</v>
      </c>
      <c r="I542" t="s">
        <v>20</v>
      </c>
      <c r="J542" t="s">
        <v>421</v>
      </c>
      <c r="K542" t="s">
        <v>98</v>
      </c>
    </row>
    <row r="543" spans="1:11">
      <c r="A543" s="3" t="str">
        <f>HYPERLINK("https://www.analog.com/en/LTC1405#details", "LTC1405")</f>
        <v>LTC1405</v>
      </c>
      <c r="B543">
        <v>1</v>
      </c>
      <c r="C543">
        <v>12</v>
      </c>
      <c r="D543" t="s">
        <v>112</v>
      </c>
      <c r="E543" t="s">
        <v>11</v>
      </c>
      <c r="F543">
        <v>0.35</v>
      </c>
      <c r="G543" t="s">
        <v>319</v>
      </c>
      <c r="H543" t="s">
        <v>24</v>
      </c>
      <c r="I543" t="s">
        <v>105</v>
      </c>
      <c r="J543" t="s">
        <v>250</v>
      </c>
      <c r="K543" t="s">
        <v>347</v>
      </c>
    </row>
    <row r="544" spans="1:11">
      <c r="A544" s="3" t="str">
        <f>HYPERLINK("https://www.analog.com/en/LTC1606#details", "LTC1606")</f>
        <v>LTC1606</v>
      </c>
      <c r="B544">
        <v>1</v>
      </c>
      <c r="C544">
        <v>16</v>
      </c>
      <c r="D544" t="s">
        <v>183</v>
      </c>
      <c r="E544">
        <v>90</v>
      </c>
      <c r="F544">
        <v>2</v>
      </c>
      <c r="G544" t="s">
        <v>18</v>
      </c>
      <c r="H544" t="s">
        <v>76</v>
      </c>
      <c r="I544" t="s">
        <v>105</v>
      </c>
      <c r="J544" t="s">
        <v>136</v>
      </c>
      <c r="K544" t="s">
        <v>392</v>
      </c>
    </row>
    <row r="545" spans="1:11">
      <c r="A545" s="3" t="str">
        <f>HYPERLINK("https://www.analog.com/en/LTC2401#details", "LTC2401")</f>
        <v>LTC2401</v>
      </c>
      <c r="B545">
        <v>1</v>
      </c>
      <c r="C545">
        <v>24</v>
      </c>
      <c r="D545">
        <v>7.5</v>
      </c>
      <c r="E545" t="s">
        <v>11</v>
      </c>
      <c r="F545">
        <v>33.5</v>
      </c>
      <c r="G545" t="s">
        <v>39</v>
      </c>
      <c r="H545" t="s">
        <v>76</v>
      </c>
      <c r="I545" t="s">
        <v>20</v>
      </c>
      <c r="J545" t="s">
        <v>346</v>
      </c>
      <c r="K545" t="s">
        <v>300</v>
      </c>
    </row>
    <row r="546" spans="1:11">
      <c r="A546" s="3" t="str">
        <f>HYPERLINK("https://www.analog.com/en/LTC2402#details", "LTC2402")</f>
        <v>LTC2402</v>
      </c>
      <c r="B546">
        <v>2</v>
      </c>
      <c r="C546">
        <v>24</v>
      </c>
      <c r="D546">
        <v>7.5</v>
      </c>
      <c r="E546" t="s">
        <v>11</v>
      </c>
      <c r="F546">
        <v>33.5</v>
      </c>
      <c r="G546" t="s">
        <v>39</v>
      </c>
      <c r="H546" t="s">
        <v>76</v>
      </c>
      <c r="I546" t="s">
        <v>20</v>
      </c>
      <c r="J546" t="s">
        <v>346</v>
      </c>
      <c r="K546" t="s">
        <v>300</v>
      </c>
    </row>
    <row r="547" spans="1:11">
      <c r="A547" s="3" t="str">
        <f>HYPERLINK("https://www.analog.com/en/AD7476#details", "AD7476")</f>
        <v>AD7476</v>
      </c>
      <c r="B547">
        <v>1</v>
      </c>
      <c r="C547">
        <v>12</v>
      </c>
      <c r="D547" t="s">
        <v>46</v>
      </c>
      <c r="E547">
        <v>72.5</v>
      </c>
      <c r="F547">
        <v>0.6</v>
      </c>
      <c r="G547" t="s">
        <v>18</v>
      </c>
      <c r="H547" t="s">
        <v>76</v>
      </c>
      <c r="I547" t="s">
        <v>20</v>
      </c>
      <c r="J547" t="s">
        <v>288</v>
      </c>
      <c r="K547" t="s">
        <v>420</v>
      </c>
    </row>
    <row r="548" spans="1:11">
      <c r="A548" s="3" t="str">
        <f>HYPERLINK("https://www.analog.com/en/AD7477#details", "AD7477")</f>
        <v>AD7477</v>
      </c>
      <c r="B548">
        <v>1</v>
      </c>
      <c r="C548">
        <v>10</v>
      </c>
      <c r="D548" t="s">
        <v>46</v>
      </c>
      <c r="E548" t="s">
        <v>11</v>
      </c>
      <c r="F548" t="s">
        <v>11</v>
      </c>
      <c r="G548" t="s">
        <v>18</v>
      </c>
      <c r="H548" t="s">
        <v>76</v>
      </c>
      <c r="I548" t="s">
        <v>20</v>
      </c>
      <c r="J548" t="s">
        <v>288</v>
      </c>
      <c r="K548" t="s">
        <v>420</v>
      </c>
    </row>
    <row r="549" spans="1:11">
      <c r="A549" s="3" t="str">
        <f>HYPERLINK("https://www.analog.com/en/LTC2420#details", "LTC2420")</f>
        <v>LTC2420</v>
      </c>
      <c r="B549">
        <v>1</v>
      </c>
      <c r="C549">
        <v>20</v>
      </c>
      <c r="D549">
        <v>7.5</v>
      </c>
      <c r="E549" t="s">
        <v>11</v>
      </c>
      <c r="F549">
        <v>4.1900000000000004</v>
      </c>
      <c r="G549" t="s">
        <v>39</v>
      </c>
      <c r="H549" t="s">
        <v>76</v>
      </c>
      <c r="I549" t="s">
        <v>20</v>
      </c>
      <c r="J549" t="s">
        <v>346</v>
      </c>
      <c r="K549" t="s">
        <v>422</v>
      </c>
    </row>
    <row r="550" spans="1:11">
      <c r="A550" s="3" t="str">
        <f>HYPERLINK("https://www.analog.com/en/LTC1420#details", "LTC1420")</f>
        <v>LTC1420</v>
      </c>
      <c r="B550">
        <v>1</v>
      </c>
      <c r="C550">
        <v>12</v>
      </c>
      <c r="D550" t="s">
        <v>146</v>
      </c>
      <c r="E550">
        <v>71.400000000000006</v>
      </c>
      <c r="F550">
        <v>0.35</v>
      </c>
      <c r="G550" t="s">
        <v>319</v>
      </c>
      <c r="H550" t="s">
        <v>24</v>
      </c>
      <c r="I550" t="s">
        <v>105</v>
      </c>
      <c r="J550" t="s">
        <v>423</v>
      </c>
      <c r="K550" t="s">
        <v>424</v>
      </c>
    </row>
    <row r="551" spans="1:11">
      <c r="A551" s="3" t="str">
        <f>HYPERLINK("https://www.analog.com/en/AD73360#details", "AD73360")</f>
        <v>AD73360</v>
      </c>
      <c r="B551">
        <v>6</v>
      </c>
      <c r="C551">
        <v>16</v>
      </c>
      <c r="D551" t="s">
        <v>415</v>
      </c>
      <c r="E551" t="s">
        <v>11</v>
      </c>
      <c r="F551" t="s">
        <v>11</v>
      </c>
      <c r="G551" t="s">
        <v>39</v>
      </c>
      <c r="H551" t="s">
        <v>24</v>
      </c>
      <c r="I551" t="s">
        <v>20</v>
      </c>
      <c r="J551" t="s">
        <v>81</v>
      </c>
      <c r="K551" t="s">
        <v>425</v>
      </c>
    </row>
    <row r="552" spans="1:11">
      <c r="A552" s="3" t="str">
        <f>HYPERLINK("https://www.analog.com/en/AD7470#details", "AD7470")</f>
        <v>AD7470</v>
      </c>
      <c r="B552">
        <v>1</v>
      </c>
      <c r="C552">
        <v>10</v>
      </c>
      <c r="D552" t="s">
        <v>426</v>
      </c>
      <c r="E552" t="s">
        <v>11</v>
      </c>
      <c r="F552" t="s">
        <v>11</v>
      </c>
      <c r="G552" t="s">
        <v>18</v>
      </c>
      <c r="H552" t="s">
        <v>76</v>
      </c>
      <c r="I552" t="s">
        <v>105</v>
      </c>
      <c r="J552" t="s">
        <v>185</v>
      </c>
      <c r="K552" t="s">
        <v>169</v>
      </c>
    </row>
    <row r="553" spans="1:11">
      <c r="A553" s="3" t="str">
        <f>HYPERLINK("https://www.analog.com/en/AD7472#details", "AD7472")</f>
        <v>AD7472</v>
      </c>
      <c r="B553">
        <v>1</v>
      </c>
      <c r="C553">
        <v>12</v>
      </c>
      <c r="D553" t="s">
        <v>69</v>
      </c>
      <c r="E553">
        <v>70</v>
      </c>
      <c r="F553" t="s">
        <v>11</v>
      </c>
      <c r="G553" t="s">
        <v>18</v>
      </c>
      <c r="H553" t="s">
        <v>76</v>
      </c>
      <c r="I553" t="s">
        <v>105</v>
      </c>
      <c r="J553" t="s">
        <v>185</v>
      </c>
      <c r="K553" t="s">
        <v>411</v>
      </c>
    </row>
    <row r="554" spans="1:11">
      <c r="A554" s="3" t="str">
        <f>HYPERLINK("https://www.analog.com/en/AD7707#details", "AD7707")</f>
        <v>AD7707</v>
      </c>
      <c r="B554">
        <v>3</v>
      </c>
      <c r="C554">
        <v>16</v>
      </c>
      <c r="D554">
        <v>500</v>
      </c>
      <c r="E554" t="s">
        <v>11</v>
      </c>
      <c r="F554" t="s">
        <v>11</v>
      </c>
      <c r="G554" t="s">
        <v>39</v>
      </c>
      <c r="H554" t="s">
        <v>24</v>
      </c>
      <c r="I554" t="s">
        <v>20</v>
      </c>
      <c r="J554" t="s">
        <v>427</v>
      </c>
      <c r="K554" t="s">
        <v>428</v>
      </c>
    </row>
    <row r="555" spans="1:11">
      <c r="A555" s="3" t="str">
        <f>HYPERLINK("https://www.analog.com/en/AD7865#details", "AD7865")</f>
        <v>AD7865</v>
      </c>
      <c r="B555">
        <v>4</v>
      </c>
      <c r="C555">
        <v>14</v>
      </c>
      <c r="D555" t="s">
        <v>100</v>
      </c>
      <c r="E555" t="s">
        <v>11</v>
      </c>
      <c r="F555">
        <v>0.6</v>
      </c>
      <c r="G555" t="s">
        <v>18</v>
      </c>
      <c r="H555" t="s">
        <v>76</v>
      </c>
      <c r="I555" t="s">
        <v>105</v>
      </c>
      <c r="J555" t="s">
        <v>429</v>
      </c>
      <c r="K555" t="s">
        <v>430</v>
      </c>
    </row>
    <row r="556" spans="1:11">
      <c r="A556" s="3" t="str">
        <f>HYPERLINK("https://www.analog.com/en/AD7888#details", "AD7888")</f>
        <v>AD7888</v>
      </c>
      <c r="B556">
        <v>8</v>
      </c>
      <c r="C556">
        <v>12</v>
      </c>
      <c r="D556" t="s">
        <v>64</v>
      </c>
      <c r="E556">
        <v>71</v>
      </c>
      <c r="F556" t="s">
        <v>11</v>
      </c>
      <c r="G556" t="s">
        <v>18</v>
      </c>
      <c r="H556" t="s">
        <v>76</v>
      </c>
      <c r="I556" t="s">
        <v>20</v>
      </c>
      <c r="J556" t="s">
        <v>93</v>
      </c>
      <c r="K556" t="s">
        <v>431</v>
      </c>
    </row>
    <row r="557" spans="1:11">
      <c r="A557" s="3" t="str">
        <f>HYPERLINK("https://www.analog.com/en/LTC1417#details", "LTC1417")</f>
        <v>LTC1417</v>
      </c>
      <c r="B557">
        <v>1</v>
      </c>
      <c r="C557">
        <v>14</v>
      </c>
      <c r="D557" t="s">
        <v>132</v>
      </c>
      <c r="E557">
        <v>81</v>
      </c>
      <c r="F557">
        <v>0.5</v>
      </c>
      <c r="G557" t="s">
        <v>18</v>
      </c>
      <c r="H557" t="s">
        <v>115</v>
      </c>
      <c r="I557" t="s">
        <v>20</v>
      </c>
      <c r="J557" t="s">
        <v>343</v>
      </c>
      <c r="K557" t="s">
        <v>345</v>
      </c>
    </row>
    <row r="558" spans="1:11">
      <c r="A558" s="3" t="str">
        <f>HYPERLINK("https://www.analog.com/en/LTC1605-1#details", "LTC1605-1")</f>
        <v>LTC1605-1</v>
      </c>
      <c r="B558">
        <v>1</v>
      </c>
      <c r="C558">
        <v>16</v>
      </c>
      <c r="D558" t="s">
        <v>75</v>
      </c>
      <c r="E558">
        <v>86</v>
      </c>
      <c r="F558">
        <v>3</v>
      </c>
      <c r="G558" t="s">
        <v>18</v>
      </c>
      <c r="H558" t="s">
        <v>76</v>
      </c>
      <c r="I558" t="s">
        <v>105</v>
      </c>
      <c r="J558" t="s">
        <v>153</v>
      </c>
      <c r="K558" t="s">
        <v>293</v>
      </c>
    </row>
    <row r="559" spans="1:11">
      <c r="A559" s="3" t="str">
        <f>HYPERLINK("https://www.analog.com/en/LTC1605-2#details", "LTC1605-2")</f>
        <v>LTC1605-2</v>
      </c>
      <c r="B559">
        <v>1</v>
      </c>
      <c r="C559">
        <v>16</v>
      </c>
      <c r="D559" t="s">
        <v>75</v>
      </c>
      <c r="E559">
        <v>86</v>
      </c>
      <c r="F559">
        <v>3</v>
      </c>
      <c r="G559" t="s">
        <v>18</v>
      </c>
      <c r="H559" t="s">
        <v>76</v>
      </c>
      <c r="I559" t="s">
        <v>105</v>
      </c>
      <c r="J559" t="s">
        <v>153</v>
      </c>
      <c r="K559" t="s">
        <v>293</v>
      </c>
    </row>
    <row r="560" spans="1:11">
      <c r="A560" s="3" t="str">
        <f>HYPERLINK("https://www.analog.com/en/AD7729#details", "AD7729")</f>
        <v>AD7729</v>
      </c>
      <c r="B560">
        <v>2</v>
      </c>
      <c r="C560">
        <v>15</v>
      </c>
      <c r="D560" t="s">
        <v>432</v>
      </c>
      <c r="E560" t="s">
        <v>11</v>
      </c>
      <c r="F560" t="s">
        <v>11</v>
      </c>
      <c r="G560" t="s">
        <v>39</v>
      </c>
      <c r="H560" t="s">
        <v>24</v>
      </c>
      <c r="I560" t="s">
        <v>20</v>
      </c>
      <c r="J560" t="s">
        <v>433</v>
      </c>
      <c r="K560" t="s">
        <v>313</v>
      </c>
    </row>
    <row r="561" spans="1:11">
      <c r="A561" s="3" t="str">
        <f>HYPERLINK("https://www.analog.com/en/AD7887#details", "AD7887")</f>
        <v>AD7887</v>
      </c>
      <c r="B561">
        <v>2</v>
      </c>
      <c r="C561">
        <v>12</v>
      </c>
      <c r="D561" t="s">
        <v>64</v>
      </c>
      <c r="E561">
        <v>71</v>
      </c>
      <c r="F561" t="s">
        <v>11</v>
      </c>
      <c r="G561" t="s">
        <v>18</v>
      </c>
      <c r="H561" t="s">
        <v>76</v>
      </c>
      <c r="I561" t="s">
        <v>20</v>
      </c>
      <c r="J561" t="s">
        <v>93</v>
      </c>
      <c r="K561" t="s">
        <v>383</v>
      </c>
    </row>
    <row r="562" spans="1:11">
      <c r="A562" s="3" t="str">
        <f>HYPERLINK("https://www.analog.com/en/LTC1402#details", "LTC1402")</f>
        <v>LTC1402</v>
      </c>
      <c r="B562">
        <v>1</v>
      </c>
      <c r="C562">
        <v>12</v>
      </c>
      <c r="D562" t="s">
        <v>434</v>
      </c>
      <c r="E562">
        <v>72</v>
      </c>
      <c r="F562">
        <v>1</v>
      </c>
      <c r="G562" t="s">
        <v>18</v>
      </c>
      <c r="H562" t="s">
        <v>19</v>
      </c>
      <c r="I562" t="s">
        <v>20</v>
      </c>
      <c r="J562" t="s">
        <v>231</v>
      </c>
      <c r="K562" t="s">
        <v>345</v>
      </c>
    </row>
    <row r="563" spans="1:11">
      <c r="A563" s="3" t="str">
        <f>HYPERLINK("https://www.analog.com/en/AD7818#details", "AD7818")</f>
        <v>AD7818</v>
      </c>
      <c r="B563">
        <v>1</v>
      </c>
      <c r="C563">
        <v>10</v>
      </c>
      <c r="D563" t="s">
        <v>75</v>
      </c>
      <c r="E563" t="s">
        <v>11</v>
      </c>
      <c r="F563" t="s">
        <v>11</v>
      </c>
      <c r="G563" t="s">
        <v>18</v>
      </c>
      <c r="H563" t="s">
        <v>76</v>
      </c>
      <c r="I563" t="s">
        <v>20</v>
      </c>
      <c r="J563" t="s">
        <v>435</v>
      </c>
      <c r="K563" t="s">
        <v>383</v>
      </c>
    </row>
    <row r="564" spans="1:11">
      <c r="A564" s="3" t="str">
        <f>HYPERLINK("https://www.analog.com/en/AD7894#details", "AD7894")</f>
        <v>AD7894</v>
      </c>
      <c r="B564">
        <v>1</v>
      </c>
      <c r="C564">
        <v>14</v>
      </c>
      <c r="D564" t="s">
        <v>119</v>
      </c>
      <c r="E564" t="s">
        <v>11</v>
      </c>
      <c r="F564" t="s">
        <v>11</v>
      </c>
      <c r="G564" t="s">
        <v>18</v>
      </c>
      <c r="H564" t="s">
        <v>76</v>
      </c>
      <c r="I564" t="s">
        <v>20</v>
      </c>
      <c r="J564" t="s">
        <v>203</v>
      </c>
      <c r="K564" t="s">
        <v>436</v>
      </c>
    </row>
    <row r="565" spans="1:11">
      <c r="A565" s="3" t="str">
        <f>HYPERLINK("https://www.analog.com/en/LTC1414#details", "LTC1414")</f>
        <v>LTC1414</v>
      </c>
      <c r="B565">
        <v>1</v>
      </c>
      <c r="C565">
        <v>14</v>
      </c>
      <c r="D565" t="s">
        <v>434</v>
      </c>
      <c r="E565">
        <v>80</v>
      </c>
      <c r="F565">
        <v>0.75</v>
      </c>
      <c r="G565" t="s">
        <v>18</v>
      </c>
      <c r="H565" t="s">
        <v>115</v>
      </c>
      <c r="I565" t="s">
        <v>105</v>
      </c>
      <c r="J565" t="s">
        <v>101</v>
      </c>
      <c r="K565" t="s">
        <v>424</v>
      </c>
    </row>
    <row r="566" spans="1:11">
      <c r="A566" s="3" t="str">
        <f>HYPERLINK("https://www.analog.com/en/LTC1401#details", "LTC1401")</f>
        <v>LTC1401</v>
      </c>
      <c r="B566">
        <v>1</v>
      </c>
      <c r="C566">
        <v>12</v>
      </c>
      <c r="D566" t="s">
        <v>119</v>
      </c>
      <c r="E566">
        <v>68</v>
      </c>
      <c r="F566">
        <v>1</v>
      </c>
      <c r="G566" t="s">
        <v>18</v>
      </c>
      <c r="H566" t="s">
        <v>76</v>
      </c>
      <c r="I566" t="s">
        <v>20</v>
      </c>
      <c r="J566" t="s">
        <v>104</v>
      </c>
      <c r="K566" t="s">
        <v>422</v>
      </c>
    </row>
    <row r="567" spans="1:11">
      <c r="A567" s="3" t="str">
        <f>HYPERLINK("https://www.analog.com/en/LTC1412#details", "LTC1412")</f>
        <v>LTC1412</v>
      </c>
      <c r="B567">
        <v>1</v>
      </c>
      <c r="C567">
        <v>12</v>
      </c>
      <c r="D567" t="s">
        <v>255</v>
      </c>
      <c r="E567">
        <v>72</v>
      </c>
      <c r="F567">
        <v>0.35</v>
      </c>
      <c r="G567" t="s">
        <v>18</v>
      </c>
      <c r="H567" t="s">
        <v>19</v>
      </c>
      <c r="I567" t="s">
        <v>105</v>
      </c>
      <c r="J567" t="s">
        <v>243</v>
      </c>
      <c r="K567" t="s">
        <v>293</v>
      </c>
    </row>
    <row r="568" spans="1:11">
      <c r="A568" s="3" t="str">
        <f>HYPERLINK("https://www.analog.com/en/AD7705#details", "AD7705")</f>
        <v>AD7705</v>
      </c>
      <c r="B568">
        <v>2</v>
      </c>
      <c r="C568">
        <v>16</v>
      </c>
      <c r="D568">
        <v>500</v>
      </c>
      <c r="E568" t="s">
        <v>11</v>
      </c>
      <c r="F568" t="s">
        <v>11</v>
      </c>
      <c r="G568" t="s">
        <v>39</v>
      </c>
      <c r="H568" t="s">
        <v>30</v>
      </c>
      <c r="I568" t="s">
        <v>20</v>
      </c>
      <c r="J568" t="s">
        <v>246</v>
      </c>
      <c r="K568" t="s">
        <v>437</v>
      </c>
    </row>
    <row r="569" spans="1:11">
      <c r="A569" s="3" t="str">
        <f>HYPERLINK("https://www.analog.com/en/AD7706#details", "AD7706")</f>
        <v>AD7706</v>
      </c>
      <c r="B569">
        <v>3</v>
      </c>
      <c r="C569">
        <v>16</v>
      </c>
      <c r="D569">
        <v>500</v>
      </c>
      <c r="E569" t="s">
        <v>11</v>
      </c>
      <c r="F569" t="s">
        <v>11</v>
      </c>
      <c r="G569" t="s">
        <v>39</v>
      </c>
      <c r="H569" t="s">
        <v>43</v>
      </c>
      <c r="I569" t="s">
        <v>20</v>
      </c>
      <c r="J569" t="s">
        <v>246</v>
      </c>
      <c r="K569" t="s">
        <v>437</v>
      </c>
    </row>
    <row r="570" spans="1:11">
      <c r="A570" s="3" t="str">
        <f>HYPERLINK("https://www.analog.com/en/AD7723#details", "AD7723")</f>
        <v>AD7723</v>
      </c>
      <c r="B570">
        <v>1</v>
      </c>
      <c r="C570">
        <v>16</v>
      </c>
      <c r="D570" t="s">
        <v>173</v>
      </c>
      <c r="E570">
        <v>87</v>
      </c>
      <c r="F570">
        <v>2</v>
      </c>
      <c r="G570" t="s">
        <v>39</v>
      </c>
      <c r="H570" t="s">
        <v>30</v>
      </c>
      <c r="I570" t="s">
        <v>47</v>
      </c>
      <c r="J570" t="s">
        <v>438</v>
      </c>
      <c r="K570" t="s">
        <v>439</v>
      </c>
    </row>
    <row r="571" spans="1:11">
      <c r="A571" s="3" t="str">
        <f>HYPERLINK("https://www.analog.com/en/AD7856#details", "AD7856")</f>
        <v>AD7856</v>
      </c>
      <c r="B571">
        <v>8</v>
      </c>
      <c r="C571">
        <v>14</v>
      </c>
      <c r="D571" t="s">
        <v>440</v>
      </c>
      <c r="E571">
        <v>79.5</v>
      </c>
      <c r="F571">
        <v>2</v>
      </c>
      <c r="G571" t="s">
        <v>18</v>
      </c>
      <c r="H571" t="s">
        <v>115</v>
      </c>
      <c r="I571" t="s">
        <v>20</v>
      </c>
      <c r="J571" t="s">
        <v>441</v>
      </c>
      <c r="K571" t="s">
        <v>442</v>
      </c>
    </row>
    <row r="572" spans="1:11">
      <c r="A572" s="3" t="str">
        <f>HYPERLINK("https://www.analog.com/en/AD7863#details", "AD7863")</f>
        <v>AD7863</v>
      </c>
      <c r="B572">
        <v>4</v>
      </c>
      <c r="C572">
        <v>14</v>
      </c>
      <c r="D572" t="s">
        <v>349</v>
      </c>
      <c r="E572" t="s">
        <v>11</v>
      </c>
      <c r="F572" t="s">
        <v>11</v>
      </c>
      <c r="G572" t="s">
        <v>18</v>
      </c>
      <c r="H572" t="s">
        <v>76</v>
      </c>
      <c r="I572" t="s">
        <v>105</v>
      </c>
      <c r="J572" t="s">
        <v>443</v>
      </c>
      <c r="K572" t="s">
        <v>419</v>
      </c>
    </row>
    <row r="573" spans="1:11">
      <c r="A573" s="3" t="str">
        <f>HYPERLINK("https://www.analog.com/en/AD7730L#details", "AD7730L")</f>
        <v>AD7730L</v>
      </c>
      <c r="B573">
        <v>2</v>
      </c>
      <c r="C573">
        <v>24</v>
      </c>
      <c r="D573">
        <v>600</v>
      </c>
      <c r="E573" t="s">
        <v>11</v>
      </c>
      <c r="F573" t="s">
        <v>11</v>
      </c>
      <c r="G573" t="s">
        <v>39</v>
      </c>
      <c r="H573" t="s">
        <v>30</v>
      </c>
      <c r="I573" t="s">
        <v>20</v>
      </c>
      <c r="J573" t="s">
        <v>444</v>
      </c>
      <c r="K573" t="s">
        <v>411</v>
      </c>
    </row>
    <row r="574" spans="1:11">
      <c r="A574" s="3" t="str">
        <f>HYPERLINK("https://www.analog.com/en/AD7817#details", "AD7817")</f>
        <v>AD7817</v>
      </c>
      <c r="B574">
        <v>4</v>
      </c>
      <c r="C574">
        <v>10</v>
      </c>
      <c r="D574" t="s">
        <v>75</v>
      </c>
      <c r="E574" t="s">
        <v>11</v>
      </c>
      <c r="F574" t="s">
        <v>11</v>
      </c>
      <c r="G574" t="s">
        <v>18</v>
      </c>
      <c r="H574" t="s">
        <v>76</v>
      </c>
      <c r="I574" t="s">
        <v>20</v>
      </c>
      <c r="J574" t="s">
        <v>445</v>
      </c>
      <c r="K574" t="s">
        <v>446</v>
      </c>
    </row>
    <row r="575" spans="1:11">
      <c r="A575" s="3" t="str">
        <f>HYPERLINK("https://www.analog.com/en/AD7864#details", "AD7864")</f>
        <v>AD7864</v>
      </c>
      <c r="B575">
        <v>4</v>
      </c>
      <c r="C575">
        <v>12</v>
      </c>
      <c r="D575" t="s">
        <v>447</v>
      </c>
      <c r="E575" t="s">
        <v>11</v>
      </c>
      <c r="F575" t="s">
        <v>11</v>
      </c>
      <c r="G575" t="s">
        <v>18</v>
      </c>
      <c r="H575" t="s">
        <v>76</v>
      </c>
      <c r="I575" t="s">
        <v>105</v>
      </c>
      <c r="J575" t="s">
        <v>350</v>
      </c>
      <c r="K575" t="s">
        <v>439</v>
      </c>
    </row>
    <row r="576" spans="1:11">
      <c r="A576" s="3" t="str">
        <f>HYPERLINK("https://www.analog.com/en/AD9260#details", "AD9260")</f>
        <v>AD9260</v>
      </c>
      <c r="B576">
        <v>1</v>
      </c>
      <c r="C576">
        <v>16</v>
      </c>
      <c r="D576" t="s">
        <v>206</v>
      </c>
      <c r="E576">
        <v>88.5</v>
      </c>
      <c r="F576">
        <v>0.75</v>
      </c>
      <c r="G576" t="s">
        <v>39</v>
      </c>
      <c r="H576" t="s">
        <v>30</v>
      </c>
      <c r="I576" t="s">
        <v>105</v>
      </c>
      <c r="J576" t="s">
        <v>448</v>
      </c>
      <c r="K576" t="s">
        <v>414</v>
      </c>
    </row>
    <row r="577" spans="1:11">
      <c r="A577" s="3" t="str">
        <f>HYPERLINK("https://www.analog.com/en/LTC2400#details", "LTC2400")</f>
        <v>LTC2400</v>
      </c>
      <c r="B577">
        <v>1</v>
      </c>
      <c r="C577">
        <v>24</v>
      </c>
      <c r="D577">
        <v>7.5</v>
      </c>
      <c r="E577" t="s">
        <v>11</v>
      </c>
      <c r="F577">
        <v>33.5</v>
      </c>
      <c r="G577" t="s">
        <v>39</v>
      </c>
      <c r="H577" t="s">
        <v>76</v>
      </c>
      <c r="I577" t="s">
        <v>20</v>
      </c>
      <c r="J577" t="s">
        <v>346</v>
      </c>
      <c r="K577" t="s">
        <v>422</v>
      </c>
    </row>
    <row r="578" spans="1:11">
      <c r="A578" s="3" t="str">
        <f>HYPERLINK("https://www.analog.com/en/AD7720#details", "AD7720")</f>
        <v>AD7720</v>
      </c>
      <c r="B578">
        <v>1</v>
      </c>
      <c r="C578">
        <v>16</v>
      </c>
      <c r="D578" t="s">
        <v>449</v>
      </c>
      <c r="E578" t="s">
        <v>11</v>
      </c>
      <c r="F578">
        <v>2</v>
      </c>
      <c r="G578" t="s">
        <v>39</v>
      </c>
      <c r="H578" t="s">
        <v>30</v>
      </c>
      <c r="I578" t="s">
        <v>20</v>
      </c>
      <c r="J578" t="s">
        <v>450</v>
      </c>
      <c r="K578" t="s">
        <v>285</v>
      </c>
    </row>
    <row r="579" spans="1:11">
      <c r="A579" s="3" t="str">
        <f>HYPERLINK("https://www.analog.com/en/AD7731#details", "AD7731")</f>
        <v>AD7731</v>
      </c>
      <c r="B579">
        <v>3</v>
      </c>
      <c r="C579">
        <v>24</v>
      </c>
      <c r="D579" t="s">
        <v>451</v>
      </c>
      <c r="E579" t="s">
        <v>11</v>
      </c>
      <c r="F579" t="s">
        <v>11</v>
      </c>
      <c r="G579" t="s">
        <v>39</v>
      </c>
      <c r="H579" t="s">
        <v>30</v>
      </c>
      <c r="I579" t="s">
        <v>20</v>
      </c>
      <c r="J579" t="s">
        <v>452</v>
      </c>
      <c r="K579" t="s">
        <v>453</v>
      </c>
    </row>
    <row r="580" spans="1:11">
      <c r="A580" s="3" t="str">
        <f>HYPERLINK("https://www.analog.com/en/AD7811#details", "AD7811")</f>
        <v>AD7811</v>
      </c>
      <c r="B580">
        <v>4</v>
      </c>
      <c r="C580">
        <v>10</v>
      </c>
      <c r="D580" t="s">
        <v>100</v>
      </c>
      <c r="E580" t="s">
        <v>11</v>
      </c>
      <c r="F580" t="s">
        <v>11</v>
      </c>
      <c r="G580" t="s">
        <v>18</v>
      </c>
      <c r="H580" t="s">
        <v>115</v>
      </c>
      <c r="I580" t="s">
        <v>20</v>
      </c>
      <c r="J580" t="s">
        <v>209</v>
      </c>
      <c r="K580" t="s">
        <v>454</v>
      </c>
    </row>
    <row r="581" spans="1:11">
      <c r="A581" s="3" t="str">
        <f>HYPERLINK("https://www.analog.com/en/AD7812#details", "AD7812")</f>
        <v>AD7812</v>
      </c>
      <c r="B581">
        <v>8</v>
      </c>
      <c r="C581">
        <v>10</v>
      </c>
      <c r="D581" t="s">
        <v>100</v>
      </c>
      <c r="E581" t="s">
        <v>11</v>
      </c>
      <c r="F581" t="s">
        <v>11</v>
      </c>
      <c r="G581" t="s">
        <v>18</v>
      </c>
      <c r="H581" t="s">
        <v>115</v>
      </c>
      <c r="I581" t="s">
        <v>20</v>
      </c>
      <c r="J581" t="s">
        <v>209</v>
      </c>
      <c r="K581" t="s">
        <v>428</v>
      </c>
    </row>
    <row r="582" spans="1:11">
      <c r="A582" s="3" t="str">
        <f>HYPERLINK("https://www.analog.com/en/AD7822#details", "AD7822")</f>
        <v>AD7822</v>
      </c>
      <c r="B582">
        <v>1</v>
      </c>
      <c r="C582">
        <v>8</v>
      </c>
      <c r="D582" t="s">
        <v>17</v>
      </c>
      <c r="E582" t="s">
        <v>11</v>
      </c>
      <c r="F582" t="s">
        <v>11</v>
      </c>
      <c r="G582" t="s">
        <v>319</v>
      </c>
      <c r="H582" t="s">
        <v>76</v>
      </c>
      <c r="I582" t="s">
        <v>105</v>
      </c>
      <c r="J582" t="s">
        <v>340</v>
      </c>
      <c r="K582" t="s">
        <v>455</v>
      </c>
    </row>
    <row r="583" spans="1:11">
      <c r="A583" s="3" t="str">
        <f>HYPERLINK("https://www.analog.com/en/AD7825#details", "AD7825")</f>
        <v>AD7825</v>
      </c>
      <c r="B583">
        <v>4</v>
      </c>
      <c r="C583">
        <v>8</v>
      </c>
      <c r="D583" t="s">
        <v>17</v>
      </c>
      <c r="E583" t="s">
        <v>11</v>
      </c>
      <c r="F583" t="s">
        <v>11</v>
      </c>
      <c r="G583" t="s">
        <v>319</v>
      </c>
      <c r="H583" t="s">
        <v>76</v>
      </c>
      <c r="I583" t="s">
        <v>105</v>
      </c>
      <c r="J583" t="s">
        <v>189</v>
      </c>
      <c r="K583" t="s">
        <v>411</v>
      </c>
    </row>
    <row r="584" spans="1:11">
      <c r="A584" s="3" t="str">
        <f>HYPERLINK("https://www.analog.com/en/AD7730#details", "AD7730")</f>
        <v>AD7730</v>
      </c>
      <c r="B584">
        <v>2</v>
      </c>
      <c r="C584">
        <v>24</v>
      </c>
      <c r="D584" t="s">
        <v>456</v>
      </c>
      <c r="E584" t="s">
        <v>11</v>
      </c>
      <c r="F584" t="s">
        <v>11</v>
      </c>
      <c r="G584" t="s">
        <v>39</v>
      </c>
      <c r="H584" t="s">
        <v>24</v>
      </c>
      <c r="I584" t="s">
        <v>20</v>
      </c>
      <c r="J584" t="s">
        <v>269</v>
      </c>
      <c r="K584" t="s">
        <v>453</v>
      </c>
    </row>
    <row r="585" spans="1:11">
      <c r="A585" s="3" t="str">
        <f>HYPERLINK("https://www.analog.com/en/AD7813#details", "AD7813")</f>
        <v>AD7813</v>
      </c>
      <c r="B585">
        <v>1</v>
      </c>
      <c r="C585">
        <v>10</v>
      </c>
      <c r="D585" t="s">
        <v>132</v>
      </c>
      <c r="E585" t="s">
        <v>11</v>
      </c>
      <c r="F585" t="s">
        <v>11</v>
      </c>
      <c r="G585" t="s">
        <v>18</v>
      </c>
      <c r="H585" t="s">
        <v>76</v>
      </c>
      <c r="I585" t="s">
        <v>105</v>
      </c>
      <c r="J585" t="s">
        <v>288</v>
      </c>
      <c r="K585" t="s">
        <v>454</v>
      </c>
    </row>
    <row r="586" spans="1:11">
      <c r="A586" s="3" t="str">
        <f>HYPERLINK("https://www.analog.com/en/AD7819#details", "AD7819")</f>
        <v>AD7819</v>
      </c>
      <c r="B586">
        <v>1</v>
      </c>
      <c r="C586">
        <v>8</v>
      </c>
      <c r="D586" t="s">
        <v>119</v>
      </c>
      <c r="E586" t="s">
        <v>11</v>
      </c>
      <c r="F586" t="s">
        <v>11</v>
      </c>
      <c r="G586" t="s">
        <v>18</v>
      </c>
      <c r="H586" t="s">
        <v>76</v>
      </c>
      <c r="I586" t="s">
        <v>105</v>
      </c>
      <c r="J586" t="s">
        <v>288</v>
      </c>
      <c r="K586" t="s">
        <v>454</v>
      </c>
    </row>
    <row r="587" spans="1:11">
      <c r="A587" s="3" t="str">
        <f>HYPERLINK("https://www.analog.com/en/AD7810#details", "AD7810")</f>
        <v>AD7810</v>
      </c>
      <c r="B587">
        <v>1</v>
      </c>
      <c r="C587">
        <v>10</v>
      </c>
      <c r="D587" t="s">
        <v>100</v>
      </c>
      <c r="E587" t="s">
        <v>11</v>
      </c>
      <c r="F587" t="s">
        <v>11</v>
      </c>
      <c r="G587" t="s">
        <v>18</v>
      </c>
      <c r="H587" t="s">
        <v>30</v>
      </c>
      <c r="I587" t="s">
        <v>20</v>
      </c>
      <c r="J587" t="s">
        <v>288</v>
      </c>
      <c r="K587" t="s">
        <v>457</v>
      </c>
    </row>
    <row r="588" spans="1:11">
      <c r="A588" s="3" t="str">
        <f>HYPERLINK("https://www.analog.com/en/AD7823#details", "AD7823")</f>
        <v>AD7823</v>
      </c>
      <c r="B588">
        <v>1</v>
      </c>
      <c r="C588">
        <v>8</v>
      </c>
      <c r="D588" t="s">
        <v>119</v>
      </c>
      <c r="E588" t="s">
        <v>11</v>
      </c>
      <c r="F588" t="s">
        <v>11</v>
      </c>
      <c r="G588" t="s">
        <v>18</v>
      </c>
      <c r="H588" t="s">
        <v>30</v>
      </c>
      <c r="I588" t="s">
        <v>20</v>
      </c>
      <c r="J588" t="s">
        <v>288</v>
      </c>
      <c r="K588" t="s">
        <v>383</v>
      </c>
    </row>
    <row r="589" spans="1:11">
      <c r="A589" s="3" t="str">
        <f>HYPERLINK("https://www.analog.com/en/AD9240#details", "AD9240")</f>
        <v>AD9240</v>
      </c>
      <c r="B589">
        <v>1</v>
      </c>
      <c r="C589">
        <v>14</v>
      </c>
      <c r="D589" t="s">
        <v>146</v>
      </c>
      <c r="E589">
        <v>78.5</v>
      </c>
      <c r="F589">
        <v>2.5</v>
      </c>
      <c r="G589" t="s">
        <v>319</v>
      </c>
      <c r="H589" t="s">
        <v>24</v>
      </c>
      <c r="I589" t="s">
        <v>105</v>
      </c>
      <c r="J589" t="s">
        <v>217</v>
      </c>
      <c r="K589" t="s">
        <v>414</v>
      </c>
    </row>
    <row r="590" spans="1:11">
      <c r="A590" s="3" t="str">
        <f>HYPERLINK("https://www.analog.com/en/AD9241#details", "AD9241")</f>
        <v>AD9241</v>
      </c>
      <c r="B590">
        <v>1</v>
      </c>
      <c r="C590">
        <v>14</v>
      </c>
      <c r="D590" t="s">
        <v>315</v>
      </c>
      <c r="E590">
        <v>79</v>
      </c>
      <c r="F590">
        <v>2.5</v>
      </c>
      <c r="G590" t="s">
        <v>319</v>
      </c>
      <c r="H590" t="s">
        <v>24</v>
      </c>
      <c r="I590" t="s">
        <v>105</v>
      </c>
      <c r="J590" t="s">
        <v>458</v>
      </c>
      <c r="K590" t="s">
        <v>414</v>
      </c>
    </row>
    <row r="591" spans="1:11">
      <c r="A591" s="3" t="str">
        <f>HYPERLINK("https://www.analog.com/en/LTC1419#details", "LTC1419")</f>
        <v>LTC1419</v>
      </c>
      <c r="B591">
        <v>1</v>
      </c>
      <c r="C591">
        <v>14</v>
      </c>
      <c r="D591" t="s">
        <v>84</v>
      </c>
      <c r="E591">
        <v>81</v>
      </c>
      <c r="F591">
        <v>0.5</v>
      </c>
      <c r="G591" t="s">
        <v>18</v>
      </c>
      <c r="H591" t="s">
        <v>115</v>
      </c>
      <c r="I591" t="s">
        <v>105</v>
      </c>
      <c r="J591" t="s">
        <v>243</v>
      </c>
      <c r="K591" t="s">
        <v>459</v>
      </c>
    </row>
    <row r="592" spans="1:11">
      <c r="A592" s="3" t="str">
        <f>HYPERLINK("https://www.analog.com/en/LTC1605#details", "LTC1605")</f>
        <v>LTC1605</v>
      </c>
      <c r="B592">
        <v>1</v>
      </c>
      <c r="C592">
        <v>16</v>
      </c>
      <c r="D592" t="s">
        <v>75</v>
      </c>
      <c r="E592">
        <v>86</v>
      </c>
      <c r="F592">
        <v>2</v>
      </c>
      <c r="G592" t="s">
        <v>18</v>
      </c>
      <c r="H592" t="s">
        <v>76</v>
      </c>
      <c r="I592" t="s">
        <v>105</v>
      </c>
      <c r="J592" t="s">
        <v>153</v>
      </c>
      <c r="K592" t="s">
        <v>459</v>
      </c>
    </row>
    <row r="593" spans="1:11">
      <c r="A593" s="3" t="str">
        <f>HYPERLINK("https://www.analog.com/en/LTC1416#details", "LTC1416")</f>
        <v>LTC1416</v>
      </c>
      <c r="B593">
        <v>1</v>
      </c>
      <c r="C593">
        <v>14</v>
      </c>
      <c r="D593" t="s">
        <v>132</v>
      </c>
      <c r="E593">
        <v>80.5</v>
      </c>
      <c r="F593">
        <v>0.8</v>
      </c>
      <c r="G593" t="s">
        <v>18</v>
      </c>
      <c r="H593" t="s">
        <v>115</v>
      </c>
      <c r="I593" t="s">
        <v>105</v>
      </c>
      <c r="J593" t="s">
        <v>309</v>
      </c>
      <c r="K593" t="s">
        <v>293</v>
      </c>
    </row>
    <row r="594" spans="1:11">
      <c r="A594" s="3" t="str">
        <f>HYPERLINK("https://www.analog.com/en/AD7722#details", "AD7722")</f>
        <v>AD7722</v>
      </c>
      <c r="B594">
        <v>1</v>
      </c>
      <c r="C594">
        <v>16</v>
      </c>
      <c r="D594" t="s">
        <v>460</v>
      </c>
      <c r="E594" t="s">
        <v>11</v>
      </c>
      <c r="F594">
        <v>2</v>
      </c>
      <c r="G594" t="s">
        <v>39</v>
      </c>
      <c r="H594" t="s">
        <v>30</v>
      </c>
      <c r="I594" t="s">
        <v>47</v>
      </c>
      <c r="J594" t="s">
        <v>461</v>
      </c>
      <c r="K594" t="s">
        <v>439</v>
      </c>
    </row>
    <row r="595" spans="1:11">
      <c r="A595" s="3" t="str">
        <f>HYPERLINK("https://www.analog.com/en/AD7851#details", "AD7851")</f>
        <v>AD7851</v>
      </c>
      <c r="B595">
        <v>1</v>
      </c>
      <c r="C595">
        <v>14</v>
      </c>
      <c r="D595" t="s">
        <v>396</v>
      </c>
      <c r="E595">
        <v>79.5</v>
      </c>
      <c r="F595" t="s">
        <v>11</v>
      </c>
      <c r="G595" t="s">
        <v>18</v>
      </c>
      <c r="H595" t="s">
        <v>43</v>
      </c>
      <c r="I595" t="s">
        <v>20</v>
      </c>
      <c r="J595" t="s">
        <v>462</v>
      </c>
      <c r="K595" t="s">
        <v>463</v>
      </c>
    </row>
    <row r="596" spans="1:11">
      <c r="A596" s="3" t="str">
        <f>HYPERLINK("https://www.analog.com/en/AD7851A#details", "AD7851A")</f>
        <v>AD7851A</v>
      </c>
      <c r="B596">
        <v>1</v>
      </c>
      <c r="C596">
        <v>14</v>
      </c>
      <c r="D596" t="s">
        <v>396</v>
      </c>
      <c r="E596">
        <v>79.5</v>
      </c>
      <c r="F596" t="s">
        <v>11</v>
      </c>
      <c r="G596" t="s">
        <v>18</v>
      </c>
      <c r="H596" t="s">
        <v>43</v>
      </c>
      <c r="I596" t="s">
        <v>20</v>
      </c>
      <c r="J596" t="s">
        <v>462</v>
      </c>
      <c r="K596" t="s">
        <v>463</v>
      </c>
    </row>
    <row r="597" spans="1:11">
      <c r="A597" s="3" t="str">
        <f>HYPERLINK("https://www.analog.com/en/AD7851K#details", "AD7851K")</f>
        <v>AD7851K</v>
      </c>
      <c r="B597">
        <v>1</v>
      </c>
      <c r="C597">
        <v>14</v>
      </c>
      <c r="D597" t="s">
        <v>440</v>
      </c>
      <c r="E597">
        <v>79.5</v>
      </c>
      <c r="F597" t="s">
        <v>11</v>
      </c>
      <c r="G597" t="s">
        <v>18</v>
      </c>
      <c r="H597" t="s">
        <v>43</v>
      </c>
      <c r="I597" t="s">
        <v>20</v>
      </c>
      <c r="J597" t="s">
        <v>462</v>
      </c>
      <c r="K597" t="s">
        <v>463</v>
      </c>
    </row>
    <row r="598" spans="1:11">
      <c r="A598" s="3" t="str">
        <f>HYPERLINK("https://www.analog.com/en/AD7862#details", "AD7862")</f>
        <v>AD7862</v>
      </c>
      <c r="B598">
        <v>4</v>
      </c>
      <c r="C598">
        <v>12</v>
      </c>
      <c r="D598" t="s">
        <v>183</v>
      </c>
      <c r="E598" t="s">
        <v>11</v>
      </c>
      <c r="F598">
        <v>0.4</v>
      </c>
      <c r="G598" t="s">
        <v>18</v>
      </c>
      <c r="H598" t="s">
        <v>76</v>
      </c>
      <c r="I598" t="s">
        <v>105</v>
      </c>
      <c r="J598" t="s">
        <v>136</v>
      </c>
      <c r="K598" t="s">
        <v>464</v>
      </c>
    </row>
    <row r="599" spans="1:11">
      <c r="A599" s="3" t="str">
        <f>HYPERLINK("https://www.analog.com/en/AD7895#details", "AD7895")</f>
        <v>AD7895</v>
      </c>
      <c r="B599">
        <v>1</v>
      </c>
      <c r="C599">
        <v>12</v>
      </c>
      <c r="D599" t="s">
        <v>465</v>
      </c>
      <c r="E599" t="s">
        <v>11</v>
      </c>
      <c r="F599">
        <v>0.4</v>
      </c>
      <c r="G599" t="s">
        <v>18</v>
      </c>
      <c r="H599" t="s">
        <v>76</v>
      </c>
      <c r="I599" t="s">
        <v>20</v>
      </c>
      <c r="J599" t="s">
        <v>343</v>
      </c>
      <c r="K599" t="s">
        <v>466</v>
      </c>
    </row>
    <row r="600" spans="1:11">
      <c r="A600" s="3" t="str">
        <f>HYPERLINK("https://www.analog.com/en/AD9243#details", "AD9243")</f>
        <v>AD9243</v>
      </c>
      <c r="B600">
        <v>1</v>
      </c>
      <c r="C600">
        <v>14</v>
      </c>
      <c r="D600" t="s">
        <v>255</v>
      </c>
      <c r="E600">
        <v>80</v>
      </c>
      <c r="F600">
        <v>2.5</v>
      </c>
      <c r="G600" t="s">
        <v>319</v>
      </c>
      <c r="H600" t="s">
        <v>24</v>
      </c>
      <c r="I600" t="s">
        <v>105</v>
      </c>
      <c r="J600" t="s">
        <v>170</v>
      </c>
      <c r="K600" t="s">
        <v>414</v>
      </c>
    </row>
    <row r="601" spans="1:11">
      <c r="A601" s="3" t="str">
        <f>HYPERLINK("https://www.analog.com/en/LTC1409#details", "LTC1409")</f>
        <v>LTC1409</v>
      </c>
      <c r="B601">
        <v>1</v>
      </c>
      <c r="C601">
        <v>12</v>
      </c>
      <c r="D601" t="s">
        <v>84</v>
      </c>
      <c r="E601">
        <v>72.5</v>
      </c>
      <c r="F601">
        <v>0.3</v>
      </c>
      <c r="G601" t="s">
        <v>18</v>
      </c>
      <c r="H601" t="s">
        <v>19</v>
      </c>
      <c r="I601" t="s">
        <v>105</v>
      </c>
      <c r="J601" t="s">
        <v>81</v>
      </c>
      <c r="K601" t="s">
        <v>392</v>
      </c>
    </row>
    <row r="602" spans="1:11">
      <c r="A602" s="3" t="str">
        <f>HYPERLINK("https://www.analog.com/en/AD7854#details", "AD7854")</f>
        <v>AD7854</v>
      </c>
      <c r="B602">
        <v>1</v>
      </c>
      <c r="C602">
        <v>12</v>
      </c>
      <c r="D602" t="s">
        <v>119</v>
      </c>
      <c r="E602">
        <v>72</v>
      </c>
      <c r="F602" t="s">
        <v>11</v>
      </c>
      <c r="G602" t="s">
        <v>18</v>
      </c>
      <c r="H602" t="s">
        <v>30</v>
      </c>
      <c r="I602" t="s">
        <v>105</v>
      </c>
      <c r="J602" t="s">
        <v>21</v>
      </c>
      <c r="K602" t="s">
        <v>419</v>
      </c>
    </row>
    <row r="603" spans="1:11">
      <c r="A603" s="3" t="str">
        <f>HYPERLINK("https://www.analog.com/en/AD7854-200#details", "AD7854-200")</f>
        <v>AD7854-200</v>
      </c>
      <c r="B603">
        <v>1</v>
      </c>
      <c r="C603">
        <v>12</v>
      </c>
      <c r="D603" t="s">
        <v>119</v>
      </c>
      <c r="E603">
        <v>72</v>
      </c>
      <c r="F603" t="s">
        <v>11</v>
      </c>
      <c r="G603" t="s">
        <v>18</v>
      </c>
      <c r="H603" t="s">
        <v>24</v>
      </c>
      <c r="I603" t="s">
        <v>105</v>
      </c>
      <c r="J603" t="s">
        <v>21</v>
      </c>
      <c r="K603" t="s">
        <v>419</v>
      </c>
    </row>
    <row r="604" spans="1:11">
      <c r="A604" s="3" t="str">
        <f>HYPERLINK("https://www.analog.com/en/AD7854L-100#details", "AD7854L-100")</f>
        <v>AD7854L-100</v>
      </c>
      <c r="B604">
        <v>1</v>
      </c>
      <c r="C604">
        <v>12</v>
      </c>
      <c r="D604" t="s">
        <v>75</v>
      </c>
      <c r="E604">
        <v>72</v>
      </c>
      <c r="F604" t="s">
        <v>11</v>
      </c>
      <c r="G604" t="s">
        <v>18</v>
      </c>
      <c r="H604" t="s">
        <v>24</v>
      </c>
      <c r="I604" t="s">
        <v>105</v>
      </c>
      <c r="J604" t="s">
        <v>341</v>
      </c>
      <c r="K604" t="s">
        <v>419</v>
      </c>
    </row>
    <row r="605" spans="1:11">
      <c r="A605" s="3" t="str">
        <f>HYPERLINK("https://www.analog.com/en/AD9221#details", "AD9221")</f>
        <v>AD9221</v>
      </c>
      <c r="B605">
        <v>1</v>
      </c>
      <c r="C605">
        <v>12</v>
      </c>
      <c r="D605" t="s">
        <v>69</v>
      </c>
      <c r="E605">
        <v>70.2</v>
      </c>
      <c r="F605">
        <v>0.4</v>
      </c>
      <c r="G605" t="s">
        <v>319</v>
      </c>
      <c r="H605" t="s">
        <v>24</v>
      </c>
      <c r="I605" t="s">
        <v>105</v>
      </c>
      <c r="J605" t="s">
        <v>309</v>
      </c>
      <c r="K605" t="s">
        <v>419</v>
      </c>
    </row>
    <row r="606" spans="1:11">
      <c r="A606" s="3" t="str">
        <f>HYPERLINK("https://www.analog.com/en/AD9223#details", "AD9223")</f>
        <v>AD9223</v>
      </c>
      <c r="B606">
        <v>1</v>
      </c>
      <c r="C606">
        <v>12</v>
      </c>
      <c r="D606" t="s">
        <v>255</v>
      </c>
      <c r="E606">
        <v>70</v>
      </c>
      <c r="F606">
        <v>0.5</v>
      </c>
      <c r="G606" t="s">
        <v>319</v>
      </c>
      <c r="H606" t="s">
        <v>24</v>
      </c>
      <c r="I606" t="s">
        <v>105</v>
      </c>
      <c r="J606" t="s">
        <v>59</v>
      </c>
      <c r="K606" t="s">
        <v>419</v>
      </c>
    </row>
    <row r="607" spans="1:11">
      <c r="A607" s="3" t="str">
        <f>HYPERLINK("https://www.analog.com/en/LTC1400#details", "LTC1400")</f>
        <v>LTC1400</v>
      </c>
      <c r="B607">
        <v>1</v>
      </c>
      <c r="C607">
        <v>12</v>
      </c>
      <c r="D607" t="s">
        <v>132</v>
      </c>
      <c r="E607">
        <v>72</v>
      </c>
      <c r="F607">
        <v>1</v>
      </c>
      <c r="G607" t="s">
        <v>18</v>
      </c>
      <c r="H607" t="s">
        <v>76</v>
      </c>
      <c r="I607" t="s">
        <v>20</v>
      </c>
      <c r="J607" t="s">
        <v>136</v>
      </c>
      <c r="K607" t="s">
        <v>422</v>
      </c>
    </row>
    <row r="608" spans="1:11">
      <c r="A608" s="3" t="str">
        <f>HYPERLINK("https://www.analog.com/en/AD7721#details", "AD7721")</f>
        <v>AD7721</v>
      </c>
      <c r="B608">
        <v>1</v>
      </c>
      <c r="C608">
        <v>16</v>
      </c>
      <c r="D608" t="s">
        <v>467</v>
      </c>
      <c r="E608" t="s">
        <v>11</v>
      </c>
      <c r="F608" t="s">
        <v>11</v>
      </c>
      <c r="G608" t="s">
        <v>39</v>
      </c>
      <c r="H608" t="s">
        <v>30</v>
      </c>
      <c r="I608" t="s">
        <v>47</v>
      </c>
      <c r="J608" t="s">
        <v>243</v>
      </c>
      <c r="K608" t="s">
        <v>416</v>
      </c>
    </row>
    <row r="609" spans="1:11">
      <c r="A609" s="3" t="str">
        <f>HYPERLINK("https://www.analog.com/en/AD7859-200#details", "AD7859-200")</f>
        <v>AD7859-200</v>
      </c>
      <c r="B609">
        <v>8</v>
      </c>
      <c r="C609">
        <v>12</v>
      </c>
      <c r="D609" t="s">
        <v>119</v>
      </c>
      <c r="E609">
        <v>72</v>
      </c>
      <c r="F609" t="s">
        <v>11</v>
      </c>
      <c r="G609" t="s">
        <v>18</v>
      </c>
      <c r="H609" t="s">
        <v>76</v>
      </c>
      <c r="I609" t="s">
        <v>105</v>
      </c>
      <c r="J609" t="s">
        <v>21</v>
      </c>
      <c r="K609" t="s">
        <v>468</v>
      </c>
    </row>
    <row r="610" spans="1:11">
      <c r="A610" s="3" t="str">
        <f>HYPERLINK("https://www.analog.com/en/AD7859L-100#details", "AD7859L-100")</f>
        <v>AD7859L-100</v>
      </c>
      <c r="B610">
        <v>8</v>
      </c>
      <c r="C610">
        <v>12</v>
      </c>
      <c r="D610" t="s">
        <v>75</v>
      </c>
      <c r="E610">
        <v>72</v>
      </c>
      <c r="F610" t="s">
        <v>11</v>
      </c>
      <c r="G610" t="s">
        <v>18</v>
      </c>
      <c r="H610" t="s">
        <v>76</v>
      </c>
      <c r="I610" t="s">
        <v>105</v>
      </c>
      <c r="J610" t="s">
        <v>341</v>
      </c>
      <c r="K610" t="s">
        <v>468</v>
      </c>
    </row>
    <row r="611" spans="1:11">
      <c r="A611" s="3" t="str">
        <f>HYPERLINK("https://www.analog.com/en/AD7861#details", "AD7861")</f>
        <v>AD7861</v>
      </c>
      <c r="B611">
        <v>7</v>
      </c>
      <c r="C611">
        <v>11</v>
      </c>
      <c r="D611" t="s">
        <v>469</v>
      </c>
      <c r="E611" t="s">
        <v>11</v>
      </c>
      <c r="F611" t="s">
        <v>11</v>
      </c>
      <c r="G611" t="s">
        <v>18</v>
      </c>
      <c r="H611" t="s">
        <v>76</v>
      </c>
      <c r="I611" t="s">
        <v>105</v>
      </c>
      <c r="J611" t="s">
        <v>190</v>
      </c>
      <c r="K611" t="s">
        <v>470</v>
      </c>
    </row>
    <row r="612" spans="1:11">
      <c r="A612" s="3" t="str">
        <f>HYPERLINK("https://www.analog.com/en/AD7891#details", "AD7891")</f>
        <v>AD7891</v>
      </c>
      <c r="B612">
        <v>8</v>
      </c>
      <c r="C612">
        <v>12</v>
      </c>
      <c r="D612" t="s">
        <v>42</v>
      </c>
      <c r="E612" t="s">
        <v>11</v>
      </c>
      <c r="F612" t="s">
        <v>11</v>
      </c>
      <c r="G612" t="s">
        <v>18</v>
      </c>
      <c r="H612" t="s">
        <v>76</v>
      </c>
      <c r="I612" t="s">
        <v>47</v>
      </c>
      <c r="J612" t="s">
        <v>227</v>
      </c>
      <c r="K612" t="s">
        <v>471</v>
      </c>
    </row>
    <row r="613" spans="1:11">
      <c r="A613" s="3" t="str">
        <f>HYPERLINK("https://www.analog.com/en/AD9220#details", "AD9220")</f>
        <v>AD9220</v>
      </c>
      <c r="B613">
        <v>1</v>
      </c>
      <c r="C613">
        <v>12</v>
      </c>
      <c r="D613" t="s">
        <v>146</v>
      </c>
      <c r="E613">
        <v>70.2</v>
      </c>
      <c r="F613">
        <v>0.5</v>
      </c>
      <c r="G613" t="s">
        <v>319</v>
      </c>
      <c r="H613" t="s">
        <v>24</v>
      </c>
      <c r="I613" t="s">
        <v>105</v>
      </c>
      <c r="J613" t="s">
        <v>472</v>
      </c>
      <c r="K613" t="s">
        <v>419</v>
      </c>
    </row>
    <row r="614" spans="1:11">
      <c r="A614" s="3" t="str">
        <f>HYPERLINK("https://www.analog.com/en/AD1672S#details", "AD1672S")</f>
        <v>AD1672S</v>
      </c>
      <c r="B614">
        <v>1</v>
      </c>
      <c r="C614">
        <v>12</v>
      </c>
      <c r="D614" t="s">
        <v>255</v>
      </c>
      <c r="E614" t="s">
        <v>11</v>
      </c>
      <c r="F614">
        <v>1</v>
      </c>
      <c r="G614" t="s">
        <v>319</v>
      </c>
      <c r="H614" t="s">
        <v>76</v>
      </c>
      <c r="I614" t="s">
        <v>105</v>
      </c>
      <c r="J614" t="s">
        <v>473</v>
      </c>
      <c r="K614" t="s">
        <v>474</v>
      </c>
    </row>
    <row r="615" spans="1:11">
      <c r="A615" s="3" t="str">
        <f>HYPERLINK("https://www.analog.com/en/LTC1274#details", "LTC1274")</f>
        <v>LTC1274</v>
      </c>
      <c r="B615">
        <v>1</v>
      </c>
      <c r="C615">
        <v>12</v>
      </c>
      <c r="D615" t="s">
        <v>75</v>
      </c>
      <c r="E615" t="s">
        <v>11</v>
      </c>
      <c r="F615">
        <v>1</v>
      </c>
      <c r="G615" t="s">
        <v>18</v>
      </c>
      <c r="H615" t="s">
        <v>76</v>
      </c>
      <c r="I615" t="s">
        <v>105</v>
      </c>
      <c r="J615" t="s">
        <v>341</v>
      </c>
      <c r="K615" t="s">
        <v>475</v>
      </c>
    </row>
    <row r="616" spans="1:11">
      <c r="A616" s="3" t="str">
        <f>HYPERLINK("https://www.analog.com/en/LTC1277#details", "LTC1277")</f>
        <v>LTC1277</v>
      </c>
      <c r="B616">
        <v>1</v>
      </c>
      <c r="C616">
        <v>12</v>
      </c>
      <c r="D616" t="s">
        <v>75</v>
      </c>
      <c r="E616" t="s">
        <v>11</v>
      </c>
      <c r="F616">
        <v>1</v>
      </c>
      <c r="G616" t="s">
        <v>18</v>
      </c>
      <c r="H616" t="s">
        <v>115</v>
      </c>
      <c r="I616" t="s">
        <v>105</v>
      </c>
      <c r="J616" t="s">
        <v>341</v>
      </c>
      <c r="K616" t="s">
        <v>475</v>
      </c>
    </row>
    <row r="617" spans="1:11">
      <c r="A617" s="3" t="str">
        <f>HYPERLINK("https://www.analog.com/en/LTC1410#details", "LTC1410")</f>
        <v>LTC1410</v>
      </c>
      <c r="B617">
        <v>1</v>
      </c>
      <c r="C617">
        <v>12</v>
      </c>
      <c r="D617" t="s">
        <v>315</v>
      </c>
      <c r="E617">
        <v>71</v>
      </c>
      <c r="F617">
        <v>0.3</v>
      </c>
      <c r="G617" t="s">
        <v>18</v>
      </c>
      <c r="H617" t="s">
        <v>19</v>
      </c>
      <c r="I617" t="s">
        <v>105</v>
      </c>
      <c r="J617" t="s">
        <v>429</v>
      </c>
      <c r="K617" t="s">
        <v>459</v>
      </c>
    </row>
    <row r="618" spans="1:11">
      <c r="A618" s="3" t="str">
        <f>HYPERLINK("https://www.analog.com/en/AD7715#details", "AD7715")</f>
        <v>AD7715</v>
      </c>
      <c r="B618">
        <v>1</v>
      </c>
      <c r="C618">
        <v>16</v>
      </c>
      <c r="D618">
        <v>500</v>
      </c>
      <c r="E618" t="s">
        <v>11</v>
      </c>
      <c r="F618" t="s">
        <v>11</v>
      </c>
      <c r="G618" t="s">
        <v>39</v>
      </c>
      <c r="H618" t="s">
        <v>30</v>
      </c>
      <c r="I618" t="s">
        <v>20</v>
      </c>
      <c r="J618" t="s">
        <v>476</v>
      </c>
      <c r="K618" t="s">
        <v>437</v>
      </c>
    </row>
    <row r="619" spans="1:11">
      <c r="A619" s="3" t="str">
        <f>HYPERLINK("https://www.analog.com/en/AD7853A/B#details", "AD7853A/B")</f>
        <v>AD7853A/B</v>
      </c>
      <c r="B619">
        <v>1</v>
      </c>
      <c r="C619">
        <v>12</v>
      </c>
      <c r="D619" t="s">
        <v>119</v>
      </c>
      <c r="E619">
        <v>72</v>
      </c>
      <c r="F619" t="s">
        <v>11</v>
      </c>
      <c r="G619" t="s">
        <v>18</v>
      </c>
      <c r="H619" t="s">
        <v>24</v>
      </c>
      <c r="I619" t="s">
        <v>20</v>
      </c>
      <c r="J619" t="s">
        <v>477</v>
      </c>
      <c r="K619" t="s">
        <v>478</v>
      </c>
    </row>
    <row r="620" spans="1:11">
      <c r="A620" s="3" t="str">
        <f>HYPERLINK("https://www.analog.com/en/AD7853L#details", "AD7853L")</f>
        <v>AD7853L</v>
      </c>
      <c r="B620">
        <v>1</v>
      </c>
      <c r="C620">
        <v>12</v>
      </c>
      <c r="D620" t="s">
        <v>75</v>
      </c>
      <c r="E620">
        <v>72</v>
      </c>
      <c r="F620" t="s">
        <v>11</v>
      </c>
      <c r="G620" t="s">
        <v>18</v>
      </c>
      <c r="H620" t="s">
        <v>24</v>
      </c>
      <c r="I620" t="s">
        <v>20</v>
      </c>
      <c r="J620" t="s">
        <v>477</v>
      </c>
      <c r="K620" t="s">
        <v>478</v>
      </c>
    </row>
    <row r="621" spans="1:11">
      <c r="A621" s="3" t="str">
        <f>HYPERLINK("https://www.analog.com/en/AD7858-200#details", "AD7858-200")</f>
        <v>AD7858-200</v>
      </c>
      <c r="B621">
        <v>8</v>
      </c>
      <c r="C621">
        <v>12</v>
      </c>
      <c r="D621" t="s">
        <v>119</v>
      </c>
      <c r="E621">
        <v>72</v>
      </c>
      <c r="F621" t="s">
        <v>11</v>
      </c>
      <c r="G621" t="s">
        <v>18</v>
      </c>
      <c r="H621" t="s">
        <v>76</v>
      </c>
      <c r="I621" t="s">
        <v>20</v>
      </c>
      <c r="J621" t="s">
        <v>477</v>
      </c>
      <c r="K621" t="s">
        <v>442</v>
      </c>
    </row>
    <row r="622" spans="1:11">
      <c r="A622" s="3" t="str">
        <f>HYPERLINK("https://www.analog.com/en/AD7858L-100#details", "AD7858L-100")</f>
        <v>AD7858L-100</v>
      </c>
      <c r="B622">
        <v>8</v>
      </c>
      <c r="C622">
        <v>12</v>
      </c>
      <c r="D622" t="s">
        <v>75</v>
      </c>
      <c r="E622">
        <v>72</v>
      </c>
      <c r="F622" t="s">
        <v>11</v>
      </c>
      <c r="G622" t="s">
        <v>18</v>
      </c>
      <c r="H622" t="s">
        <v>76</v>
      </c>
      <c r="I622" t="s">
        <v>20</v>
      </c>
      <c r="J622" t="s">
        <v>209</v>
      </c>
      <c r="K622" t="s">
        <v>442</v>
      </c>
    </row>
    <row r="623" spans="1:11">
      <c r="A623" s="3" t="str">
        <f>HYPERLINK("https://www.analog.com/en/LTC1279#details", "LTC1279")</f>
        <v>LTC1279</v>
      </c>
      <c r="B623">
        <v>1</v>
      </c>
      <c r="C623">
        <v>12</v>
      </c>
      <c r="D623" t="s">
        <v>180</v>
      </c>
      <c r="E623" t="s">
        <v>11</v>
      </c>
      <c r="F623">
        <v>1</v>
      </c>
      <c r="G623" t="s">
        <v>18</v>
      </c>
      <c r="H623" t="s">
        <v>76</v>
      </c>
      <c r="I623" t="s">
        <v>105</v>
      </c>
      <c r="J623" t="s">
        <v>340</v>
      </c>
      <c r="K623" t="s">
        <v>479</v>
      </c>
    </row>
    <row r="624" spans="1:11">
      <c r="A624" s="3" t="str">
        <f>HYPERLINK("https://www.analog.com/en/AD7714#details", "AD7714")</f>
        <v>AD7714</v>
      </c>
      <c r="B624">
        <v>5</v>
      </c>
      <c r="C624">
        <v>24</v>
      </c>
      <c r="D624" t="s">
        <v>480</v>
      </c>
      <c r="E624" t="s">
        <v>11</v>
      </c>
      <c r="F624" t="s">
        <v>11</v>
      </c>
      <c r="G624" t="s">
        <v>39</v>
      </c>
      <c r="H624" t="s">
        <v>30</v>
      </c>
      <c r="I624" t="s">
        <v>20</v>
      </c>
      <c r="J624" t="s">
        <v>92</v>
      </c>
      <c r="K624" t="s">
        <v>481</v>
      </c>
    </row>
    <row r="625" spans="1:11">
      <c r="A625" s="3" t="str">
        <f>HYPERLINK("https://www.analog.com/en/AD7896#details", "AD7896")</f>
        <v>AD7896</v>
      </c>
      <c r="B625">
        <v>1</v>
      </c>
      <c r="C625">
        <v>12</v>
      </c>
      <c r="D625" t="s">
        <v>75</v>
      </c>
      <c r="E625" t="s">
        <v>11</v>
      </c>
      <c r="F625" t="s">
        <v>11</v>
      </c>
      <c r="G625" t="s">
        <v>18</v>
      </c>
      <c r="H625" t="s">
        <v>76</v>
      </c>
      <c r="I625" t="s">
        <v>20</v>
      </c>
      <c r="J625" t="s">
        <v>264</v>
      </c>
      <c r="K625" t="s">
        <v>466</v>
      </c>
    </row>
    <row r="626" spans="1:11">
      <c r="A626" s="3" t="str">
        <f>HYPERLINK("https://www.analog.com/en/AD7716#details", "AD7716")</f>
        <v>AD7716</v>
      </c>
      <c r="B626">
        <v>4</v>
      </c>
      <c r="C626">
        <v>22</v>
      </c>
      <c r="D626" t="s">
        <v>482</v>
      </c>
      <c r="E626" t="s">
        <v>11</v>
      </c>
      <c r="F626" t="s">
        <v>11</v>
      </c>
      <c r="G626" t="s">
        <v>39</v>
      </c>
      <c r="H626" t="s">
        <v>76</v>
      </c>
      <c r="I626" t="s">
        <v>20</v>
      </c>
      <c r="J626" t="s">
        <v>190</v>
      </c>
      <c r="K626" t="s">
        <v>468</v>
      </c>
    </row>
    <row r="627" spans="1:11">
      <c r="A627" s="3" t="str">
        <f>HYPERLINK("https://www.analog.com/en/AD7892-1-500#details", "AD7892-1-500")</f>
        <v>AD7892-1-500</v>
      </c>
      <c r="B627">
        <v>1</v>
      </c>
      <c r="C627">
        <v>12</v>
      </c>
      <c r="D627" t="s">
        <v>42</v>
      </c>
      <c r="E627" t="s">
        <v>11</v>
      </c>
      <c r="F627" t="s">
        <v>11</v>
      </c>
      <c r="G627" t="s">
        <v>18</v>
      </c>
      <c r="H627" t="s">
        <v>76</v>
      </c>
      <c r="I627" t="s">
        <v>47</v>
      </c>
      <c r="J627" t="s">
        <v>231</v>
      </c>
      <c r="K627" t="s">
        <v>483</v>
      </c>
    </row>
    <row r="628" spans="1:11">
      <c r="A628" s="3" t="str">
        <f>HYPERLINK("https://www.analog.com/en/AD7892-2-500#details", "AD7892-2-500")</f>
        <v>AD7892-2-500</v>
      </c>
      <c r="B628">
        <v>1</v>
      </c>
      <c r="C628">
        <v>12</v>
      </c>
      <c r="D628" t="s">
        <v>42</v>
      </c>
      <c r="E628" t="s">
        <v>11</v>
      </c>
      <c r="F628" t="s">
        <v>11</v>
      </c>
      <c r="G628" t="s">
        <v>18</v>
      </c>
      <c r="H628" t="s">
        <v>76</v>
      </c>
      <c r="I628" t="s">
        <v>47</v>
      </c>
      <c r="J628" t="s">
        <v>340</v>
      </c>
      <c r="K628" t="s">
        <v>483</v>
      </c>
    </row>
    <row r="629" spans="1:11">
      <c r="A629" s="3" t="str">
        <f>HYPERLINK("https://www.analog.com/en/AD7892-3-600#details", "AD7892-3-600")</f>
        <v>AD7892-3-600</v>
      </c>
      <c r="B629">
        <v>1</v>
      </c>
      <c r="C629">
        <v>12</v>
      </c>
      <c r="D629" t="s">
        <v>180</v>
      </c>
      <c r="E629" t="s">
        <v>11</v>
      </c>
      <c r="F629" t="s">
        <v>11</v>
      </c>
      <c r="G629" t="s">
        <v>18</v>
      </c>
      <c r="H629" t="s">
        <v>76</v>
      </c>
      <c r="I629" t="s">
        <v>47</v>
      </c>
      <c r="J629" t="s">
        <v>231</v>
      </c>
      <c r="K629" t="s">
        <v>483</v>
      </c>
    </row>
    <row r="630" spans="1:11">
      <c r="A630" s="3" t="str">
        <f>HYPERLINK("https://www.analog.com/en/LTC1278-4#details", "LTC1278-4")</f>
        <v>LTC1278-4</v>
      </c>
      <c r="B630">
        <v>1</v>
      </c>
      <c r="C630">
        <v>12</v>
      </c>
      <c r="D630" t="s">
        <v>132</v>
      </c>
      <c r="E630" t="s">
        <v>11</v>
      </c>
      <c r="F630">
        <v>1</v>
      </c>
      <c r="G630" t="s">
        <v>18</v>
      </c>
      <c r="H630" t="s">
        <v>76</v>
      </c>
      <c r="I630" t="s">
        <v>105</v>
      </c>
      <c r="J630" t="s">
        <v>136</v>
      </c>
      <c r="K630" t="s">
        <v>484</v>
      </c>
    </row>
    <row r="631" spans="1:11">
      <c r="A631" s="3" t="str">
        <f>HYPERLINK("https://www.analog.com/en/LTC1278-5#details", "LTC1278-5")</f>
        <v>LTC1278-5</v>
      </c>
      <c r="B631">
        <v>1</v>
      </c>
      <c r="C631">
        <v>12</v>
      </c>
      <c r="D631" t="s">
        <v>42</v>
      </c>
      <c r="E631">
        <v>70</v>
      </c>
      <c r="F631">
        <v>1</v>
      </c>
      <c r="G631" t="s">
        <v>18</v>
      </c>
      <c r="H631" t="s">
        <v>76</v>
      </c>
      <c r="I631" t="s">
        <v>105</v>
      </c>
      <c r="J631" t="s">
        <v>136</v>
      </c>
      <c r="K631" t="s">
        <v>484</v>
      </c>
    </row>
    <row r="632" spans="1:11">
      <c r="A632" s="3" t="str">
        <f>HYPERLINK("https://www.analog.com/en/LTC1285#details", "LTC1285")</f>
        <v>LTC1285</v>
      </c>
      <c r="B632">
        <v>1</v>
      </c>
      <c r="C632">
        <v>12</v>
      </c>
      <c r="D632" t="s">
        <v>485</v>
      </c>
      <c r="E632" t="s">
        <v>11</v>
      </c>
      <c r="F632">
        <v>0.75</v>
      </c>
      <c r="G632" t="s">
        <v>18</v>
      </c>
      <c r="H632" t="s">
        <v>115</v>
      </c>
      <c r="I632" t="s">
        <v>20</v>
      </c>
      <c r="J632" t="s">
        <v>296</v>
      </c>
      <c r="K632" t="s">
        <v>389</v>
      </c>
    </row>
    <row r="633" spans="1:11">
      <c r="A633" s="3" t="str">
        <f>HYPERLINK("https://www.analog.com/en/LTC1288#details", "LTC1288")</f>
        <v>LTC1288</v>
      </c>
      <c r="B633">
        <v>2</v>
      </c>
      <c r="C633">
        <v>12</v>
      </c>
      <c r="D633" t="s">
        <v>486</v>
      </c>
      <c r="E633" t="s">
        <v>11</v>
      </c>
      <c r="F633">
        <v>0.75</v>
      </c>
      <c r="G633" t="s">
        <v>18</v>
      </c>
      <c r="H633" t="s">
        <v>115</v>
      </c>
      <c r="I633" t="s">
        <v>20</v>
      </c>
      <c r="J633" t="s">
        <v>366</v>
      </c>
      <c r="K633" t="s">
        <v>389</v>
      </c>
    </row>
    <row r="634" spans="1:11">
      <c r="A634" s="3" t="str">
        <f>HYPERLINK("https://www.analog.com/en/LTC1298#details", "LTC1298")</f>
        <v>LTC1298</v>
      </c>
      <c r="B634">
        <v>2</v>
      </c>
      <c r="C634">
        <v>12</v>
      </c>
      <c r="D634" t="s">
        <v>487</v>
      </c>
      <c r="E634">
        <v>68</v>
      </c>
      <c r="F634">
        <v>0.75</v>
      </c>
      <c r="G634" t="s">
        <v>18</v>
      </c>
      <c r="H634" t="s">
        <v>115</v>
      </c>
      <c r="I634" t="s">
        <v>20</v>
      </c>
      <c r="J634" t="s">
        <v>488</v>
      </c>
      <c r="K634" t="s">
        <v>389</v>
      </c>
    </row>
    <row r="635" spans="1:11">
      <c r="A635" s="3" t="str">
        <f>HYPERLINK("https://www.analog.com/en/LTC1198-1#details", "LTC1198-1")</f>
        <v>LTC1198-1</v>
      </c>
      <c r="B635">
        <v>2</v>
      </c>
      <c r="C635">
        <v>8</v>
      </c>
      <c r="D635" t="s">
        <v>306</v>
      </c>
      <c r="E635" t="s">
        <v>11</v>
      </c>
      <c r="F635">
        <v>0.5</v>
      </c>
      <c r="G635" t="s">
        <v>18</v>
      </c>
      <c r="H635" t="s">
        <v>115</v>
      </c>
      <c r="I635" t="s">
        <v>20</v>
      </c>
      <c r="J635" t="s">
        <v>190</v>
      </c>
      <c r="K635" t="s">
        <v>422</v>
      </c>
    </row>
    <row r="636" spans="1:11">
      <c r="A636" s="3" t="str">
        <f>HYPERLINK("https://www.analog.com/en/LTC1198-2#details", "LTC1198-2")</f>
        <v>LTC1198-2</v>
      </c>
      <c r="B636">
        <v>2</v>
      </c>
      <c r="C636">
        <v>8</v>
      </c>
      <c r="D636" t="s">
        <v>180</v>
      </c>
      <c r="E636" t="s">
        <v>11</v>
      </c>
      <c r="F636">
        <v>0.5</v>
      </c>
      <c r="G636" t="s">
        <v>18</v>
      </c>
      <c r="H636" t="s">
        <v>115</v>
      </c>
      <c r="I636" t="s">
        <v>20</v>
      </c>
      <c r="J636" t="s">
        <v>190</v>
      </c>
      <c r="K636" t="s">
        <v>422</v>
      </c>
    </row>
    <row r="637" spans="1:11">
      <c r="A637" s="3" t="str">
        <f>HYPERLINK("https://www.analog.com/en/AD7890#details", "AD7890")</f>
        <v>AD7890</v>
      </c>
      <c r="B637">
        <v>8</v>
      </c>
      <c r="C637">
        <v>12</v>
      </c>
      <c r="D637" t="s">
        <v>489</v>
      </c>
      <c r="E637" t="s">
        <v>11</v>
      </c>
      <c r="F637" t="s">
        <v>11</v>
      </c>
      <c r="G637" t="s">
        <v>18</v>
      </c>
      <c r="H637" t="s">
        <v>76</v>
      </c>
      <c r="I637" t="s">
        <v>20</v>
      </c>
      <c r="J637" t="s">
        <v>190</v>
      </c>
      <c r="K637" t="s">
        <v>490</v>
      </c>
    </row>
    <row r="638" spans="1:11">
      <c r="A638" s="3" t="str">
        <f>HYPERLINK("https://www.analog.com/en/AD7893#details", "AD7893")</f>
        <v>AD7893</v>
      </c>
      <c r="B638">
        <v>1</v>
      </c>
      <c r="C638">
        <v>12</v>
      </c>
      <c r="D638" t="s">
        <v>489</v>
      </c>
      <c r="E638" t="s">
        <v>11</v>
      </c>
      <c r="F638" t="s">
        <v>11</v>
      </c>
      <c r="G638" t="s">
        <v>18</v>
      </c>
      <c r="H638" t="s">
        <v>76</v>
      </c>
      <c r="I638" t="s">
        <v>20</v>
      </c>
      <c r="J638" t="s">
        <v>491</v>
      </c>
      <c r="K638" t="s">
        <v>492</v>
      </c>
    </row>
    <row r="639" spans="1:11">
      <c r="A639" s="3" t="str">
        <f>HYPERLINK("https://www.analog.com/en/LTC1196-1#details", "LTC1196-1")</f>
        <v>LTC1196-1</v>
      </c>
      <c r="B639">
        <v>1</v>
      </c>
      <c r="C639">
        <v>8</v>
      </c>
      <c r="D639" t="s">
        <v>46</v>
      </c>
      <c r="E639" t="s">
        <v>11</v>
      </c>
      <c r="F639">
        <v>0.5</v>
      </c>
      <c r="G639" t="s">
        <v>18</v>
      </c>
      <c r="H639" t="s">
        <v>115</v>
      </c>
      <c r="I639" t="s">
        <v>20</v>
      </c>
      <c r="J639" t="s">
        <v>190</v>
      </c>
      <c r="K639" t="s">
        <v>422</v>
      </c>
    </row>
    <row r="640" spans="1:11">
      <c r="A640" s="3" t="str">
        <f>HYPERLINK("https://www.analog.com/en/LTC1196-2#details", "LTC1196-2")</f>
        <v>LTC1196-2</v>
      </c>
      <c r="B640">
        <v>1</v>
      </c>
      <c r="C640">
        <v>8</v>
      </c>
      <c r="D640" t="s">
        <v>84</v>
      </c>
      <c r="E640" t="s">
        <v>11</v>
      </c>
      <c r="F640">
        <v>0.5</v>
      </c>
      <c r="G640" t="s">
        <v>18</v>
      </c>
      <c r="H640" t="s">
        <v>115</v>
      </c>
      <c r="I640" t="s">
        <v>20</v>
      </c>
      <c r="J640" t="s">
        <v>190</v>
      </c>
      <c r="K640" t="s">
        <v>422</v>
      </c>
    </row>
    <row r="641" spans="1:11">
      <c r="A641" s="3" t="str">
        <f>HYPERLINK("https://www.analog.com/en/LTC1276#details", "LTC1276")</f>
        <v>LTC1276</v>
      </c>
      <c r="B641">
        <v>1</v>
      </c>
      <c r="C641">
        <v>12</v>
      </c>
      <c r="D641" t="s">
        <v>127</v>
      </c>
      <c r="E641" t="s">
        <v>11</v>
      </c>
      <c r="F641">
        <v>0.5</v>
      </c>
      <c r="G641" t="s">
        <v>18</v>
      </c>
      <c r="H641" t="s">
        <v>76</v>
      </c>
      <c r="I641" t="s">
        <v>105</v>
      </c>
      <c r="J641" t="s">
        <v>136</v>
      </c>
      <c r="K641" t="s">
        <v>484</v>
      </c>
    </row>
    <row r="642" spans="1:11">
      <c r="A642" s="3" t="str">
        <f>HYPERLINK("https://www.analog.com/en/LTC1282#details", "LTC1282")</f>
        <v>LTC1282</v>
      </c>
      <c r="B642">
        <v>1</v>
      </c>
      <c r="C642">
        <v>12</v>
      </c>
      <c r="D642" t="s">
        <v>276</v>
      </c>
      <c r="E642" t="s">
        <v>11</v>
      </c>
      <c r="F642">
        <v>0.5</v>
      </c>
      <c r="G642" t="s">
        <v>18</v>
      </c>
      <c r="H642" t="s">
        <v>76</v>
      </c>
      <c r="I642" t="s">
        <v>105</v>
      </c>
      <c r="J642" t="s">
        <v>185</v>
      </c>
      <c r="K642" t="s">
        <v>484</v>
      </c>
    </row>
    <row r="643" spans="1:11">
      <c r="A643" s="3" t="str">
        <f>HYPERLINK("https://www.analog.com/en/LTC1098#details", "LTC1098")</f>
        <v>LTC1098</v>
      </c>
      <c r="B643">
        <v>2</v>
      </c>
      <c r="C643">
        <v>8</v>
      </c>
      <c r="D643" t="s">
        <v>493</v>
      </c>
      <c r="E643" t="s">
        <v>11</v>
      </c>
      <c r="F643">
        <v>0.5</v>
      </c>
      <c r="G643" t="s">
        <v>18</v>
      </c>
      <c r="H643" t="s">
        <v>115</v>
      </c>
      <c r="I643" t="s">
        <v>20</v>
      </c>
      <c r="J643" t="s">
        <v>494</v>
      </c>
      <c r="K643" t="s">
        <v>389</v>
      </c>
    </row>
    <row r="644" spans="1:11">
      <c r="A644" s="3" t="str">
        <f>HYPERLINK("https://www.analog.com/en/LTC1098A#details", "LTC1098A")</f>
        <v>LTC1098A</v>
      </c>
      <c r="B644">
        <v>2</v>
      </c>
      <c r="C644">
        <v>8</v>
      </c>
      <c r="D644" t="s">
        <v>493</v>
      </c>
      <c r="E644" t="s">
        <v>11</v>
      </c>
      <c r="F644">
        <v>0.5</v>
      </c>
      <c r="G644" t="s">
        <v>18</v>
      </c>
      <c r="H644" t="s">
        <v>115</v>
      </c>
      <c r="I644" t="s">
        <v>20</v>
      </c>
      <c r="J644" t="s">
        <v>494</v>
      </c>
      <c r="K644" t="s">
        <v>389</v>
      </c>
    </row>
    <row r="645" spans="1:11">
      <c r="A645" s="3" t="str">
        <f>HYPERLINK("https://www.analog.com/en/LTC1098L#details", "LTC1098L")</f>
        <v>LTC1098L</v>
      </c>
      <c r="B645">
        <v>2</v>
      </c>
      <c r="C645">
        <v>8</v>
      </c>
      <c r="D645" t="s">
        <v>495</v>
      </c>
      <c r="E645" t="s">
        <v>11</v>
      </c>
      <c r="F645">
        <v>0.5</v>
      </c>
      <c r="G645" t="s">
        <v>18</v>
      </c>
      <c r="H645" t="s">
        <v>115</v>
      </c>
      <c r="I645" t="s">
        <v>20</v>
      </c>
      <c r="J645" t="s">
        <v>496</v>
      </c>
      <c r="K645" t="s">
        <v>389</v>
      </c>
    </row>
    <row r="646" spans="1:11">
      <c r="A646" s="3" t="str">
        <f>HYPERLINK("https://www.analog.com/en/LTC1297#details", "LTC1297")</f>
        <v>LTC1297</v>
      </c>
      <c r="B646">
        <v>1</v>
      </c>
      <c r="C646">
        <v>12</v>
      </c>
      <c r="D646" t="s">
        <v>390</v>
      </c>
      <c r="E646" t="s">
        <v>11</v>
      </c>
      <c r="F646">
        <v>0.5</v>
      </c>
      <c r="G646" t="s">
        <v>18</v>
      </c>
      <c r="H646" t="s">
        <v>115</v>
      </c>
      <c r="I646" t="s">
        <v>20</v>
      </c>
      <c r="J646" t="s">
        <v>21</v>
      </c>
      <c r="K646" t="s">
        <v>497</v>
      </c>
    </row>
    <row r="647" spans="1:11">
      <c r="A647" s="3" t="str">
        <f>HYPERLINK("https://www.analog.com/en/LTC1283#details", "LTC1283")</f>
        <v>LTC1283</v>
      </c>
      <c r="B647">
        <v>8</v>
      </c>
      <c r="C647">
        <v>10</v>
      </c>
      <c r="D647" t="s">
        <v>498</v>
      </c>
      <c r="E647" t="s">
        <v>11</v>
      </c>
      <c r="F647">
        <v>0.5</v>
      </c>
      <c r="G647" t="s">
        <v>18</v>
      </c>
      <c r="H647" t="s">
        <v>115</v>
      </c>
      <c r="I647" t="s">
        <v>20</v>
      </c>
      <c r="J647" t="s">
        <v>499</v>
      </c>
      <c r="K647" t="s">
        <v>500</v>
      </c>
    </row>
    <row r="648" spans="1:11">
      <c r="A648" s="3" t="str">
        <f>HYPERLINK("https://www.analog.com/en/LTC1287#details", "LTC1287")</f>
        <v>LTC1287</v>
      </c>
      <c r="B648">
        <v>1</v>
      </c>
      <c r="C648">
        <v>12</v>
      </c>
      <c r="D648" t="s">
        <v>501</v>
      </c>
      <c r="E648" t="s">
        <v>11</v>
      </c>
      <c r="F648">
        <v>0.5</v>
      </c>
      <c r="G648" t="s">
        <v>18</v>
      </c>
      <c r="H648" t="s">
        <v>115</v>
      </c>
      <c r="I648" t="s">
        <v>20</v>
      </c>
      <c r="J648" t="s">
        <v>73</v>
      </c>
      <c r="K648" t="s">
        <v>497</v>
      </c>
    </row>
    <row r="649" spans="1:11">
      <c r="A649" s="3" t="str">
        <f>HYPERLINK("https://www.analog.com/en/LTC1289#details", "LTC1289")</f>
        <v>LTC1289</v>
      </c>
      <c r="B649">
        <v>8</v>
      </c>
      <c r="C649">
        <v>12</v>
      </c>
      <c r="D649" t="s">
        <v>502</v>
      </c>
      <c r="E649" t="s">
        <v>11</v>
      </c>
      <c r="F649">
        <v>0.5</v>
      </c>
      <c r="G649" t="s">
        <v>18</v>
      </c>
      <c r="H649" t="s">
        <v>115</v>
      </c>
      <c r="I649" t="s">
        <v>20</v>
      </c>
      <c r="J649" t="s">
        <v>73</v>
      </c>
      <c r="K649" t="s">
        <v>391</v>
      </c>
    </row>
    <row r="650" spans="1:11">
      <c r="A650" s="3" t="str">
        <f>HYPERLINK("https://www.analog.com/en/LTC1291#details", "LTC1291")</f>
        <v>LTC1291</v>
      </c>
      <c r="B650">
        <v>2</v>
      </c>
      <c r="C650">
        <v>12</v>
      </c>
      <c r="D650" t="s">
        <v>503</v>
      </c>
      <c r="E650" t="s">
        <v>11</v>
      </c>
      <c r="F650">
        <v>0.5</v>
      </c>
      <c r="G650" t="s">
        <v>18</v>
      </c>
      <c r="H650" t="s">
        <v>115</v>
      </c>
      <c r="I650" t="s">
        <v>20</v>
      </c>
      <c r="J650" t="s">
        <v>21</v>
      </c>
      <c r="K650" t="s">
        <v>497</v>
      </c>
    </row>
    <row r="651" spans="1:11">
      <c r="A651" s="3" t="str">
        <f>HYPERLINK("https://www.analog.com/en/AD7710#details", "AD7710")</f>
        <v>AD7710</v>
      </c>
      <c r="B651">
        <v>2</v>
      </c>
      <c r="C651">
        <v>24</v>
      </c>
      <c r="D651" t="s">
        <v>504</v>
      </c>
      <c r="E651" t="s">
        <v>11</v>
      </c>
      <c r="F651" t="s">
        <v>11</v>
      </c>
      <c r="G651" t="s">
        <v>39</v>
      </c>
      <c r="H651" t="s">
        <v>30</v>
      </c>
      <c r="I651" t="s">
        <v>20</v>
      </c>
      <c r="J651" t="s">
        <v>505</v>
      </c>
      <c r="K651" t="s">
        <v>490</v>
      </c>
    </row>
    <row r="652" spans="1:11">
      <c r="A652" s="3" t="str">
        <f>HYPERLINK("https://www.analog.com/en/AD7711#details", "AD7711")</f>
        <v>AD7711</v>
      </c>
      <c r="B652">
        <v>2</v>
      </c>
      <c r="C652">
        <v>24</v>
      </c>
      <c r="D652" t="s">
        <v>504</v>
      </c>
      <c r="E652" t="s">
        <v>11</v>
      </c>
      <c r="F652" t="s">
        <v>11</v>
      </c>
      <c r="G652" t="s">
        <v>39</v>
      </c>
      <c r="H652" t="s">
        <v>24</v>
      </c>
      <c r="I652" t="s">
        <v>20</v>
      </c>
      <c r="J652" t="s">
        <v>505</v>
      </c>
      <c r="K652" t="s">
        <v>490</v>
      </c>
    </row>
    <row r="653" spans="1:11">
      <c r="A653" s="3" t="str">
        <f>HYPERLINK("https://www.analog.com/en/AD7712#details", "AD7712")</f>
        <v>AD7712</v>
      </c>
      <c r="B653">
        <v>2</v>
      </c>
      <c r="C653">
        <v>24</v>
      </c>
      <c r="D653" t="s">
        <v>504</v>
      </c>
      <c r="E653" t="s">
        <v>11</v>
      </c>
      <c r="F653" t="s">
        <v>11</v>
      </c>
      <c r="G653" t="s">
        <v>39</v>
      </c>
      <c r="H653" t="s">
        <v>24</v>
      </c>
      <c r="I653" t="s">
        <v>20</v>
      </c>
      <c r="J653" t="s">
        <v>505</v>
      </c>
      <c r="K653" t="s">
        <v>506</v>
      </c>
    </row>
    <row r="654" spans="1:11">
      <c r="A654" s="3" t="str">
        <f>HYPERLINK("https://www.analog.com/en/AD7713#details", "AD7713")</f>
        <v>AD7713</v>
      </c>
      <c r="B654">
        <v>3</v>
      </c>
      <c r="C654">
        <v>24</v>
      </c>
      <c r="D654">
        <v>205</v>
      </c>
      <c r="E654" t="s">
        <v>11</v>
      </c>
      <c r="F654" t="s">
        <v>11</v>
      </c>
      <c r="G654" t="s">
        <v>39</v>
      </c>
      <c r="H654" t="s">
        <v>24</v>
      </c>
      <c r="I654" t="s">
        <v>20</v>
      </c>
      <c r="J654" t="s">
        <v>507</v>
      </c>
      <c r="K654" t="s">
        <v>506</v>
      </c>
    </row>
    <row r="655" spans="1:11">
      <c r="A655" s="3" t="str">
        <f>HYPERLINK("https://www.analog.com/en/LTC1096#details", "LTC1096")</f>
        <v>LTC1096</v>
      </c>
      <c r="B655">
        <v>1</v>
      </c>
      <c r="C655">
        <v>8</v>
      </c>
      <c r="D655" t="s">
        <v>493</v>
      </c>
      <c r="E655" t="s">
        <v>11</v>
      </c>
      <c r="F655">
        <v>0.5</v>
      </c>
      <c r="G655" t="s">
        <v>18</v>
      </c>
      <c r="H655" t="s">
        <v>115</v>
      </c>
      <c r="I655" t="s">
        <v>20</v>
      </c>
      <c r="J655" t="s">
        <v>508</v>
      </c>
      <c r="K655" t="s">
        <v>389</v>
      </c>
    </row>
    <row r="656" spans="1:11">
      <c r="A656" s="3" t="str">
        <f>HYPERLINK("https://www.analog.com/en/LTC1096A#details", "LTC1096A")</f>
        <v>LTC1096A</v>
      </c>
      <c r="B656">
        <v>1</v>
      </c>
      <c r="C656">
        <v>8</v>
      </c>
      <c r="D656" t="s">
        <v>493</v>
      </c>
      <c r="E656" t="s">
        <v>11</v>
      </c>
      <c r="F656">
        <v>0.5</v>
      </c>
      <c r="G656" t="s">
        <v>18</v>
      </c>
      <c r="H656" t="s">
        <v>115</v>
      </c>
      <c r="I656" t="s">
        <v>20</v>
      </c>
      <c r="J656" t="s">
        <v>508</v>
      </c>
      <c r="K656" t="s">
        <v>389</v>
      </c>
    </row>
    <row r="657" spans="1:11">
      <c r="A657" s="3" t="str">
        <f>HYPERLINK("https://www.analog.com/en/LTC1096L#details", "LTC1096L")</f>
        <v>LTC1096L</v>
      </c>
      <c r="B657">
        <v>1</v>
      </c>
      <c r="C657">
        <v>8</v>
      </c>
      <c r="D657" t="s">
        <v>495</v>
      </c>
      <c r="E657" t="s">
        <v>11</v>
      </c>
      <c r="F657">
        <v>0.5</v>
      </c>
      <c r="G657" t="s">
        <v>18</v>
      </c>
      <c r="H657" t="s">
        <v>115</v>
      </c>
      <c r="I657" t="s">
        <v>20</v>
      </c>
      <c r="J657" t="s">
        <v>509</v>
      </c>
      <c r="K657" t="s">
        <v>389</v>
      </c>
    </row>
    <row r="658" spans="1:11">
      <c r="A658" s="3" t="str">
        <f>HYPERLINK("https://www.analog.com/en/LTC1293#details", "LTC1293")</f>
        <v>LTC1293</v>
      </c>
      <c r="B658">
        <v>6</v>
      </c>
      <c r="C658">
        <v>12</v>
      </c>
      <c r="D658" t="s">
        <v>510</v>
      </c>
      <c r="E658" t="s">
        <v>11</v>
      </c>
      <c r="F658">
        <v>0.5</v>
      </c>
      <c r="G658" t="s">
        <v>18</v>
      </c>
      <c r="H658" t="s">
        <v>115</v>
      </c>
      <c r="I658" t="s">
        <v>20</v>
      </c>
      <c r="J658" t="s">
        <v>21</v>
      </c>
      <c r="K658" t="s">
        <v>511</v>
      </c>
    </row>
    <row r="659" spans="1:11">
      <c r="A659" s="3" t="str">
        <f>HYPERLINK("https://www.analog.com/en/LTC1294#details", "LTC1294")</f>
        <v>LTC1294</v>
      </c>
      <c r="B659">
        <v>8</v>
      </c>
      <c r="C659">
        <v>12</v>
      </c>
      <c r="D659" t="s">
        <v>512</v>
      </c>
      <c r="E659" t="s">
        <v>11</v>
      </c>
      <c r="F659">
        <v>0.5</v>
      </c>
      <c r="G659" t="s">
        <v>18</v>
      </c>
      <c r="H659" t="s">
        <v>115</v>
      </c>
      <c r="I659" t="s">
        <v>20</v>
      </c>
      <c r="J659" t="s">
        <v>21</v>
      </c>
      <c r="K659" t="s">
        <v>391</v>
      </c>
    </row>
    <row r="660" spans="1:11">
      <c r="A660" s="3" t="str">
        <f>HYPERLINK("https://www.analog.com/en/LTC1296#details", "LTC1296")</f>
        <v>LTC1296</v>
      </c>
      <c r="B660">
        <v>8</v>
      </c>
      <c r="C660">
        <v>12</v>
      </c>
      <c r="D660" t="s">
        <v>512</v>
      </c>
      <c r="E660" t="s">
        <v>11</v>
      </c>
      <c r="F660">
        <v>0.5</v>
      </c>
      <c r="G660" t="s">
        <v>18</v>
      </c>
      <c r="H660" t="s">
        <v>115</v>
      </c>
      <c r="I660" t="s">
        <v>20</v>
      </c>
      <c r="J660" t="s">
        <v>21</v>
      </c>
      <c r="K660" t="s">
        <v>391</v>
      </c>
    </row>
    <row r="661" spans="1:11">
      <c r="A661" s="3" t="str">
        <f>HYPERLINK("https://www.analog.com/en/AD1671#details", "AD1671")</f>
        <v>AD1671</v>
      </c>
      <c r="B661">
        <v>1</v>
      </c>
      <c r="C661">
        <v>12</v>
      </c>
      <c r="D661" t="s">
        <v>315</v>
      </c>
      <c r="E661" t="s">
        <v>11</v>
      </c>
      <c r="F661">
        <v>0.7</v>
      </c>
      <c r="G661" t="s">
        <v>319</v>
      </c>
      <c r="H661" t="s">
        <v>76</v>
      </c>
      <c r="I661" t="s">
        <v>105</v>
      </c>
      <c r="J661" t="s">
        <v>513</v>
      </c>
      <c r="K661" t="s">
        <v>514</v>
      </c>
    </row>
    <row r="662" spans="1:11">
      <c r="A662" s="3" t="str">
        <f>HYPERLINK("https://www.analog.com/en/AD1671S#details", "AD1671S")</f>
        <v>AD1671S</v>
      </c>
      <c r="B662">
        <v>1</v>
      </c>
      <c r="C662">
        <v>12</v>
      </c>
      <c r="D662" t="s">
        <v>315</v>
      </c>
      <c r="E662" t="s">
        <v>11</v>
      </c>
      <c r="F662">
        <v>0.7</v>
      </c>
      <c r="G662" t="s">
        <v>319</v>
      </c>
      <c r="H662" t="s">
        <v>76</v>
      </c>
      <c r="I662" t="s">
        <v>105</v>
      </c>
      <c r="J662" t="s">
        <v>513</v>
      </c>
      <c r="K662" t="s">
        <v>515</v>
      </c>
    </row>
    <row r="663" spans="1:11">
      <c r="A663" s="3" t="str">
        <f>HYPERLINK("https://www.analog.com/en/LTC1273#details", "LTC1273")</f>
        <v>LTC1273</v>
      </c>
      <c r="B663">
        <v>1</v>
      </c>
      <c r="C663">
        <v>12</v>
      </c>
      <c r="D663" t="s">
        <v>127</v>
      </c>
      <c r="E663" t="s">
        <v>11</v>
      </c>
      <c r="F663">
        <v>0.5</v>
      </c>
      <c r="G663" t="s">
        <v>18</v>
      </c>
      <c r="H663" t="s">
        <v>76</v>
      </c>
      <c r="I663" t="s">
        <v>105</v>
      </c>
      <c r="J663" t="s">
        <v>136</v>
      </c>
      <c r="K663" t="s">
        <v>484</v>
      </c>
    </row>
    <row r="664" spans="1:11">
      <c r="A664" s="3" t="str">
        <f>HYPERLINK("https://www.analog.com/en/LTC1275#details", "LTC1275")</f>
        <v>LTC1275</v>
      </c>
      <c r="B664">
        <v>1</v>
      </c>
      <c r="C664">
        <v>12</v>
      </c>
      <c r="D664" t="s">
        <v>127</v>
      </c>
      <c r="E664" t="s">
        <v>11</v>
      </c>
      <c r="F664">
        <v>0.5</v>
      </c>
      <c r="G664" t="s">
        <v>18</v>
      </c>
      <c r="H664" t="s">
        <v>76</v>
      </c>
      <c r="I664" t="s">
        <v>105</v>
      </c>
      <c r="J664" t="s">
        <v>136</v>
      </c>
      <c r="K664" t="s">
        <v>484</v>
      </c>
    </row>
    <row r="665" spans="1:11">
      <c r="A665" s="3" t="str">
        <f>HYPERLINK("https://www.analog.com/en/LTC1272-3#details", "LTC1272-3")</f>
        <v>LTC1272-3</v>
      </c>
      <c r="B665">
        <v>1</v>
      </c>
      <c r="C665">
        <v>12</v>
      </c>
      <c r="D665" t="s">
        <v>183</v>
      </c>
      <c r="E665" t="s">
        <v>11</v>
      </c>
      <c r="F665">
        <v>0.5</v>
      </c>
      <c r="G665" t="s">
        <v>18</v>
      </c>
      <c r="H665" t="s">
        <v>76</v>
      </c>
      <c r="I665" t="s">
        <v>105</v>
      </c>
      <c r="J665" t="s">
        <v>136</v>
      </c>
      <c r="K665" t="s">
        <v>484</v>
      </c>
    </row>
    <row r="666" spans="1:11">
      <c r="A666" s="3" t="str">
        <f>HYPERLINK("https://www.analog.com/en/LTC1272-8#details", "LTC1272-8")</f>
        <v>LTC1272-8</v>
      </c>
      <c r="B666">
        <v>1</v>
      </c>
      <c r="C666">
        <v>12</v>
      </c>
      <c r="D666" t="s">
        <v>516</v>
      </c>
      <c r="E666" t="s">
        <v>11</v>
      </c>
      <c r="F666">
        <v>0.5</v>
      </c>
      <c r="G666" t="s">
        <v>18</v>
      </c>
      <c r="H666" t="s">
        <v>76</v>
      </c>
      <c r="I666" t="s">
        <v>105</v>
      </c>
      <c r="J666" t="s">
        <v>136</v>
      </c>
      <c r="K666" t="s">
        <v>484</v>
      </c>
    </row>
    <row r="667" spans="1:11">
      <c r="A667" s="3" t="str">
        <f>HYPERLINK("https://www.analog.com/en/LTC1292#details", "LTC1292")</f>
        <v>LTC1292</v>
      </c>
      <c r="B667">
        <v>1</v>
      </c>
      <c r="C667">
        <v>12</v>
      </c>
      <c r="D667" t="s">
        <v>517</v>
      </c>
      <c r="E667" t="s">
        <v>11</v>
      </c>
      <c r="F667">
        <v>0.5</v>
      </c>
      <c r="G667" t="s">
        <v>18</v>
      </c>
      <c r="H667" t="s">
        <v>115</v>
      </c>
      <c r="I667" t="s">
        <v>20</v>
      </c>
      <c r="J667" t="s">
        <v>21</v>
      </c>
      <c r="K667" t="s">
        <v>497</v>
      </c>
    </row>
    <row r="668" spans="1:11">
      <c r="A668" s="3" t="str">
        <f>HYPERLINK("https://www.analog.com/en/AD1674#details", "AD1674")</f>
        <v>AD1674</v>
      </c>
      <c r="B668">
        <v>1</v>
      </c>
      <c r="C668">
        <v>12</v>
      </c>
      <c r="D668" t="s">
        <v>75</v>
      </c>
      <c r="E668" t="s">
        <v>11</v>
      </c>
      <c r="F668" t="s">
        <v>11</v>
      </c>
      <c r="G668" t="s">
        <v>18</v>
      </c>
      <c r="H668" t="s">
        <v>76</v>
      </c>
      <c r="I668" t="s">
        <v>105</v>
      </c>
      <c r="J668" t="s">
        <v>518</v>
      </c>
      <c r="K668" t="s">
        <v>519</v>
      </c>
    </row>
    <row r="669" spans="1:11">
      <c r="A669" s="3" t="str">
        <f>HYPERLINK("https://www.analog.com/en/AD7703#details", "AD7703")</f>
        <v>AD7703</v>
      </c>
      <c r="B669">
        <v>1</v>
      </c>
      <c r="C669">
        <v>20</v>
      </c>
      <c r="D669" t="s">
        <v>381</v>
      </c>
      <c r="E669" t="s">
        <v>11</v>
      </c>
      <c r="F669" t="s">
        <v>11</v>
      </c>
      <c r="G669" t="s">
        <v>39</v>
      </c>
      <c r="H669" t="s">
        <v>76</v>
      </c>
      <c r="I669" t="s">
        <v>20</v>
      </c>
      <c r="J669" t="s">
        <v>187</v>
      </c>
      <c r="K669" t="s">
        <v>520</v>
      </c>
    </row>
    <row r="670" spans="1:11">
      <c r="A670" s="3" t="str">
        <f>HYPERLINK("https://www.analog.com/en/AD7701#details", "AD7701")</f>
        <v>AD7701</v>
      </c>
      <c r="B670">
        <v>1</v>
      </c>
      <c r="C670">
        <v>16</v>
      </c>
      <c r="D670" t="s">
        <v>381</v>
      </c>
      <c r="E670" t="s">
        <v>11</v>
      </c>
      <c r="F670" t="s">
        <v>11</v>
      </c>
      <c r="G670" t="s">
        <v>39</v>
      </c>
      <c r="H670" t="s">
        <v>76</v>
      </c>
      <c r="I670" t="s">
        <v>20</v>
      </c>
      <c r="J670" t="s">
        <v>187</v>
      </c>
      <c r="K670" t="s">
        <v>521</v>
      </c>
    </row>
    <row r="671" spans="1:11">
      <c r="A671" s="3" t="str">
        <f>HYPERLINK("https://www.analog.com/en/AD7880#details", "AD7880")</f>
        <v>AD7880</v>
      </c>
      <c r="B671">
        <v>1</v>
      </c>
      <c r="C671">
        <v>12</v>
      </c>
      <c r="D671" t="s">
        <v>522</v>
      </c>
      <c r="E671" t="s">
        <v>11</v>
      </c>
      <c r="F671" t="s">
        <v>11</v>
      </c>
      <c r="G671" t="s">
        <v>18</v>
      </c>
      <c r="H671" t="s">
        <v>76</v>
      </c>
      <c r="I671" t="s">
        <v>105</v>
      </c>
      <c r="J671" t="s">
        <v>523</v>
      </c>
      <c r="K671" t="s">
        <v>506</v>
      </c>
    </row>
    <row r="672" spans="1:11">
      <c r="A672" s="3" t="str">
        <f>HYPERLINK("https://www.analog.com/en/AD7874#details", "AD7874")</f>
        <v>AD7874</v>
      </c>
      <c r="B672">
        <v>4</v>
      </c>
      <c r="C672">
        <v>12</v>
      </c>
      <c r="D672" t="s">
        <v>524</v>
      </c>
      <c r="E672" t="s">
        <v>11</v>
      </c>
      <c r="F672" t="s">
        <v>11</v>
      </c>
      <c r="G672" t="s">
        <v>18</v>
      </c>
      <c r="H672" t="s">
        <v>76</v>
      </c>
      <c r="I672" t="s">
        <v>105</v>
      </c>
      <c r="J672" t="s">
        <v>243</v>
      </c>
      <c r="K672" t="s">
        <v>525</v>
      </c>
    </row>
    <row r="673" spans="1:11">
      <c r="A673" s="3" t="str">
        <f>HYPERLINK("https://www.analog.com/en/LTC1093#details", "LTC1093")</f>
        <v>LTC1093</v>
      </c>
      <c r="B673">
        <v>6</v>
      </c>
      <c r="C673">
        <v>10</v>
      </c>
      <c r="D673" t="s">
        <v>526</v>
      </c>
      <c r="E673" t="s">
        <v>11</v>
      </c>
      <c r="F673">
        <v>0.5</v>
      </c>
      <c r="G673" t="s">
        <v>18</v>
      </c>
      <c r="H673" t="s">
        <v>115</v>
      </c>
      <c r="I673" t="s">
        <v>20</v>
      </c>
      <c r="J673" t="s">
        <v>527</v>
      </c>
      <c r="K673" t="s">
        <v>528</v>
      </c>
    </row>
    <row r="674" spans="1:11">
      <c r="A674" s="3" t="str">
        <f>HYPERLINK("https://www.analog.com/en/LTC1094#details", "LTC1094")</f>
        <v>LTC1094</v>
      </c>
      <c r="B674">
        <v>8</v>
      </c>
      <c r="C674">
        <v>10</v>
      </c>
      <c r="D674" t="s">
        <v>526</v>
      </c>
      <c r="E674" t="s">
        <v>11</v>
      </c>
      <c r="F674">
        <v>0.5</v>
      </c>
      <c r="G674" t="s">
        <v>18</v>
      </c>
      <c r="H674" t="s">
        <v>115</v>
      </c>
      <c r="I674" t="s">
        <v>20</v>
      </c>
      <c r="J674" t="s">
        <v>527</v>
      </c>
      <c r="K674" t="s">
        <v>500</v>
      </c>
    </row>
    <row r="675" spans="1:11">
      <c r="A675" s="3" t="str">
        <f>HYPERLINK("https://www.analog.com/en/LTC1099#details", "LTC1099")</f>
        <v>LTC1099</v>
      </c>
      <c r="B675">
        <v>1</v>
      </c>
      <c r="C675">
        <v>8</v>
      </c>
      <c r="D675" t="s">
        <v>132</v>
      </c>
      <c r="E675" t="s">
        <v>11</v>
      </c>
      <c r="F675">
        <v>0.5</v>
      </c>
      <c r="G675" t="s">
        <v>18</v>
      </c>
      <c r="H675" t="s">
        <v>76</v>
      </c>
      <c r="I675" t="s">
        <v>105</v>
      </c>
      <c r="J675" t="s">
        <v>153</v>
      </c>
      <c r="K675" t="s">
        <v>391</v>
      </c>
    </row>
    <row r="676" spans="1:11">
      <c r="A676" s="3" t="str">
        <f>HYPERLINK("https://www.analog.com/en/LTC1092#details", "LTC1092")</f>
        <v>LTC1092</v>
      </c>
      <c r="B676">
        <v>1</v>
      </c>
      <c r="C676">
        <v>10</v>
      </c>
      <c r="D676" t="s">
        <v>529</v>
      </c>
      <c r="E676" t="s">
        <v>11</v>
      </c>
      <c r="F676">
        <v>0.5</v>
      </c>
      <c r="G676" t="s">
        <v>18</v>
      </c>
      <c r="H676" t="s">
        <v>115</v>
      </c>
      <c r="I676" t="s">
        <v>20</v>
      </c>
      <c r="J676" t="s">
        <v>527</v>
      </c>
      <c r="K676" t="s">
        <v>497</v>
      </c>
    </row>
    <row r="677" spans="1:11">
      <c r="A677" s="3" t="str">
        <f>HYPERLINK("https://www.analog.com/en/LTC1090#details", "LTC1090")</f>
        <v>LTC1090</v>
      </c>
      <c r="B677">
        <v>8</v>
      </c>
      <c r="C677">
        <v>10</v>
      </c>
      <c r="D677" t="s">
        <v>501</v>
      </c>
      <c r="E677" t="s">
        <v>11</v>
      </c>
      <c r="F677">
        <v>0.5</v>
      </c>
      <c r="G677" t="s">
        <v>18</v>
      </c>
      <c r="H677" t="s">
        <v>115</v>
      </c>
      <c r="I677" t="s">
        <v>20</v>
      </c>
      <c r="J677" t="s">
        <v>527</v>
      </c>
      <c r="K677" t="s">
        <v>391</v>
      </c>
    </row>
    <row r="678" spans="1:11">
      <c r="A678" s="3" t="str">
        <f>HYPERLINK("https://www.analog.com/en/LTC1091#details", "LTC1091")</f>
        <v>LTC1091</v>
      </c>
      <c r="B678">
        <v>2</v>
      </c>
      <c r="C678">
        <v>10</v>
      </c>
      <c r="D678" t="s">
        <v>530</v>
      </c>
      <c r="E678" t="s">
        <v>11</v>
      </c>
      <c r="F678">
        <v>0.5</v>
      </c>
      <c r="G678" t="s">
        <v>18</v>
      </c>
      <c r="H678" t="s">
        <v>115</v>
      </c>
      <c r="I678" t="s">
        <v>20</v>
      </c>
      <c r="J678" t="s">
        <v>242</v>
      </c>
      <c r="K678" t="s">
        <v>497</v>
      </c>
    </row>
    <row r="679" spans="1:11">
      <c r="A679" s="3" t="str">
        <f>HYPERLINK("https://www.analog.com/en/AD670S#details", "AD670S")</f>
        <v>AD670S</v>
      </c>
      <c r="B679">
        <v>1</v>
      </c>
      <c r="C679">
        <v>8</v>
      </c>
      <c r="D679" t="s">
        <v>75</v>
      </c>
      <c r="E679" t="s">
        <v>11</v>
      </c>
      <c r="F679" t="s">
        <v>11</v>
      </c>
      <c r="G679" t="s">
        <v>18</v>
      </c>
      <c r="H679" t="s">
        <v>24</v>
      </c>
      <c r="I679" t="s">
        <v>105</v>
      </c>
      <c r="J679" t="s">
        <v>243</v>
      </c>
      <c r="K679" t="s">
        <v>531</v>
      </c>
    </row>
    <row r="680" spans="1:11">
      <c r="A680" s="3" t="str">
        <f>HYPERLINK("https://www.analog.com/en/AD574S#details", "AD574S")</f>
        <v>AD574S</v>
      </c>
      <c r="B680">
        <v>1</v>
      </c>
      <c r="C680">
        <v>12</v>
      </c>
      <c r="D680" t="s">
        <v>469</v>
      </c>
      <c r="E680" t="s">
        <v>11</v>
      </c>
      <c r="F680" t="s">
        <v>11</v>
      </c>
      <c r="G680" t="s">
        <v>18</v>
      </c>
      <c r="H680" t="s">
        <v>76</v>
      </c>
      <c r="I680" t="s">
        <v>105</v>
      </c>
      <c r="J680" t="s">
        <v>532</v>
      </c>
      <c r="K680" t="s">
        <v>533</v>
      </c>
    </row>
    <row r="681" spans="1:11">
      <c r="A681" s="3" t="str">
        <f>HYPERLINK("https://www.analog.com/en/AD571S#details", "AD571S")</f>
        <v>AD571S</v>
      </c>
      <c r="B681">
        <v>1</v>
      </c>
      <c r="C681">
        <v>10</v>
      </c>
      <c r="D681" t="s">
        <v>502</v>
      </c>
      <c r="E681" t="s">
        <v>11</v>
      </c>
      <c r="F681" t="s">
        <v>11</v>
      </c>
      <c r="G681" t="s">
        <v>18</v>
      </c>
      <c r="H681" t="s">
        <v>76</v>
      </c>
      <c r="I681" t="s">
        <v>105</v>
      </c>
      <c r="J681" t="s">
        <v>534</v>
      </c>
      <c r="K681" t="s">
        <v>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1"/>
  <sheetViews>
    <sheetView workbookViewId="0"/>
  </sheetViews>
  <sheetFormatPr defaultRowHeight="14.4"/>
  <cols>
    <col min="1" max="3" width="15" customWidth="1"/>
    <col min="4" max="4" width="20" customWidth="1"/>
    <col min="5" max="5" width="25" customWidth="1"/>
    <col min="6" max="6" width="19" customWidth="1"/>
    <col min="7" max="7" width="23" customWidth="1"/>
    <col min="8" max="8" width="15" customWidth="1"/>
    <col min="9" max="9" width="25" customWidth="1"/>
    <col min="10" max="11" width="15" customWidth="1"/>
  </cols>
  <sheetData>
    <row r="1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5" t="s">
        <v>11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11</v>
      </c>
      <c r="H2" s="5" t="s">
        <v>11</v>
      </c>
      <c r="I2" s="5" t="s">
        <v>11</v>
      </c>
      <c r="J2" s="5" t="s">
        <v>16</v>
      </c>
      <c r="K2" s="5" t="s">
        <v>11</v>
      </c>
    </row>
    <row r="3" spans="1:11">
      <c r="A3" s="6" t="str">
        <f>HYPERLINK("https://www.analog.com/en/AD4630-24#details", "AD4630-24")</f>
        <v>AD4630-24</v>
      </c>
      <c r="B3">
        <v>2</v>
      </c>
      <c r="C3">
        <v>24</v>
      </c>
      <c r="D3">
        <v>2000000</v>
      </c>
      <c r="E3">
        <v>105.7</v>
      </c>
      <c r="F3" t="s">
        <v>11</v>
      </c>
      <c r="G3" t="s">
        <v>18</v>
      </c>
      <c r="H3" t="s">
        <v>536</v>
      </c>
      <c r="I3" t="s">
        <v>20</v>
      </c>
      <c r="J3">
        <v>0.03</v>
      </c>
      <c r="K3" t="s">
        <v>22</v>
      </c>
    </row>
    <row r="4" spans="1:11">
      <c r="A4" s="6" t="str">
        <f>HYPERLINK("https://www.analog.com/en/ADAQ23878#details", "ADAQ23878")</f>
        <v>ADAQ23878</v>
      </c>
      <c r="B4">
        <v>1</v>
      </c>
      <c r="C4">
        <v>18</v>
      </c>
      <c r="D4">
        <v>15000000</v>
      </c>
      <c r="E4">
        <v>89.5</v>
      </c>
      <c r="F4">
        <v>0.6</v>
      </c>
      <c r="G4" t="s">
        <v>18</v>
      </c>
      <c r="H4" t="s">
        <v>537</v>
      </c>
      <c r="I4" t="s">
        <v>25</v>
      </c>
      <c r="J4">
        <v>0.14299999999999999</v>
      </c>
      <c r="K4" t="s">
        <v>27</v>
      </c>
    </row>
    <row r="5" spans="1:11">
      <c r="A5" s="6" t="str">
        <f>HYPERLINK("https://www.analog.com/en/AD4134#details", "AD4134")</f>
        <v>AD4134</v>
      </c>
      <c r="B5">
        <v>4</v>
      </c>
      <c r="C5">
        <v>24</v>
      </c>
      <c r="D5">
        <v>1496000</v>
      </c>
      <c r="E5">
        <v>107</v>
      </c>
      <c r="F5" t="s">
        <v>11</v>
      </c>
      <c r="G5" t="s">
        <v>29</v>
      </c>
      <c r="H5" t="s">
        <v>30</v>
      </c>
      <c r="I5" t="s">
        <v>11</v>
      </c>
      <c r="J5">
        <v>0.125</v>
      </c>
      <c r="K5" t="s">
        <v>32</v>
      </c>
    </row>
    <row r="6" spans="1:11">
      <c r="A6" s="6" t="str">
        <f>HYPERLINK("https://www.analog.com/en/ADAQ4001#details", "ADAQ4001")</f>
        <v>ADAQ4001</v>
      </c>
      <c r="B6">
        <v>1</v>
      </c>
      <c r="C6">
        <v>16</v>
      </c>
      <c r="D6">
        <v>2000000</v>
      </c>
      <c r="E6">
        <v>95.5</v>
      </c>
      <c r="F6">
        <v>0.5</v>
      </c>
      <c r="G6" t="s">
        <v>18</v>
      </c>
      <c r="H6" t="s">
        <v>537</v>
      </c>
      <c r="I6" t="s">
        <v>20</v>
      </c>
      <c r="J6">
        <v>5.16E-2</v>
      </c>
      <c r="K6" t="s">
        <v>34</v>
      </c>
    </row>
    <row r="7" spans="1:11">
      <c r="A7" s="6" t="str">
        <f>HYPERLINK("https://www.analog.com/en/AD7380-4#details", "AD7380-4")</f>
        <v>AD7380-4</v>
      </c>
      <c r="B7">
        <v>4</v>
      </c>
      <c r="C7">
        <v>16</v>
      </c>
      <c r="D7">
        <v>4000000</v>
      </c>
      <c r="E7">
        <v>91</v>
      </c>
      <c r="F7">
        <v>2</v>
      </c>
      <c r="G7" t="s">
        <v>18</v>
      </c>
      <c r="H7" t="s">
        <v>30</v>
      </c>
      <c r="I7" t="s">
        <v>20</v>
      </c>
      <c r="J7">
        <v>8.3000000000000004E-2</v>
      </c>
      <c r="K7" t="s">
        <v>37</v>
      </c>
    </row>
    <row r="8" spans="1:11">
      <c r="A8" s="6" t="str">
        <f>HYPERLINK("https://www.analog.com/en/ADAQ7768-1#details", "ADAQ7768-1")</f>
        <v>ADAQ7768-1</v>
      </c>
      <c r="B8">
        <v>1</v>
      </c>
      <c r="C8">
        <v>24</v>
      </c>
      <c r="D8">
        <v>1024000</v>
      </c>
      <c r="E8">
        <v>105.3</v>
      </c>
      <c r="F8" t="s">
        <v>11</v>
      </c>
      <c r="G8" t="s">
        <v>39</v>
      </c>
      <c r="H8" t="s">
        <v>537</v>
      </c>
      <c r="I8" t="s">
        <v>20</v>
      </c>
      <c r="J8">
        <v>0.223</v>
      </c>
      <c r="K8" t="s">
        <v>41</v>
      </c>
    </row>
    <row r="9" spans="1:11">
      <c r="A9" s="6" t="str">
        <f>HYPERLINK("https://www.analog.com/en/AD4695#details", "AD4695")</f>
        <v>AD4695</v>
      </c>
      <c r="B9">
        <v>16</v>
      </c>
      <c r="C9">
        <v>16</v>
      </c>
      <c r="D9">
        <v>500000</v>
      </c>
      <c r="E9">
        <v>93</v>
      </c>
      <c r="F9">
        <v>0.4</v>
      </c>
      <c r="G9" t="s">
        <v>18</v>
      </c>
      <c r="H9" t="s">
        <v>43</v>
      </c>
      <c r="I9" t="s">
        <v>20</v>
      </c>
      <c r="J9">
        <v>4.0000000000000001E-3</v>
      </c>
      <c r="K9" t="s">
        <v>45</v>
      </c>
    </row>
    <row r="10" spans="1:11">
      <c r="A10" s="6" t="str">
        <f>HYPERLINK("https://www.analog.com/en/AD7606C-16#details", "AD7606C-16")</f>
        <v>AD7606C-16</v>
      </c>
      <c r="B10">
        <v>8</v>
      </c>
      <c r="C10">
        <v>16</v>
      </c>
      <c r="D10">
        <v>1000000</v>
      </c>
      <c r="E10">
        <v>92</v>
      </c>
      <c r="F10">
        <v>0.5</v>
      </c>
      <c r="G10" t="s">
        <v>18</v>
      </c>
      <c r="H10" t="s">
        <v>537</v>
      </c>
      <c r="I10" t="s">
        <v>538</v>
      </c>
      <c r="J10">
        <v>4.7E-2</v>
      </c>
      <c r="K10" t="s">
        <v>49</v>
      </c>
    </row>
    <row r="11" spans="1:11">
      <c r="A11" s="6" t="str">
        <f>HYPERLINK("https://www.analog.com/en/ADAQ23875#details", "ADAQ23875")</f>
        <v>ADAQ23875</v>
      </c>
      <c r="B11">
        <v>1</v>
      </c>
      <c r="C11">
        <v>16</v>
      </c>
      <c r="D11">
        <v>15000000</v>
      </c>
      <c r="E11">
        <v>89.5</v>
      </c>
      <c r="F11">
        <v>0.6</v>
      </c>
      <c r="G11" t="s">
        <v>18</v>
      </c>
      <c r="H11" t="s">
        <v>537</v>
      </c>
      <c r="I11" t="s">
        <v>25</v>
      </c>
      <c r="J11">
        <v>0.14299999999999999</v>
      </c>
      <c r="K11" t="s">
        <v>27</v>
      </c>
    </row>
    <row r="12" spans="1:11">
      <c r="A12" s="6" t="str">
        <f>HYPERLINK("https://www.analog.com/en/ADAQ23876#details", "ADAQ23876")</f>
        <v>ADAQ23876</v>
      </c>
      <c r="B12">
        <v>1</v>
      </c>
      <c r="C12">
        <v>16</v>
      </c>
      <c r="D12">
        <v>15000000</v>
      </c>
      <c r="E12">
        <v>89.5</v>
      </c>
      <c r="F12">
        <v>0.6</v>
      </c>
      <c r="G12" t="s">
        <v>18</v>
      </c>
      <c r="H12" t="s">
        <v>537</v>
      </c>
      <c r="I12" t="s">
        <v>25</v>
      </c>
      <c r="J12">
        <v>0.14299999999999999</v>
      </c>
      <c r="K12" t="s">
        <v>27</v>
      </c>
    </row>
    <row r="13" spans="1:11">
      <c r="A13" s="6" t="str">
        <f>HYPERLINK("https://www.analog.com/en/AD4680#details", "AD4680")</f>
        <v>AD4680</v>
      </c>
      <c r="B13">
        <v>2</v>
      </c>
      <c r="C13">
        <v>16</v>
      </c>
      <c r="D13">
        <v>1000000</v>
      </c>
      <c r="E13">
        <v>92.5</v>
      </c>
      <c r="F13">
        <v>0.7</v>
      </c>
      <c r="G13" t="s">
        <v>18</v>
      </c>
      <c r="H13" t="s">
        <v>30</v>
      </c>
      <c r="I13" t="s">
        <v>20</v>
      </c>
      <c r="J13">
        <v>2.9399999999999999E-2</v>
      </c>
      <c r="K13" t="s">
        <v>51</v>
      </c>
    </row>
    <row r="14" spans="1:11">
      <c r="A14" s="6" t="str">
        <f>HYPERLINK("https://www.analog.com/en/AD4681#details", "AD4681")</f>
        <v>AD4681</v>
      </c>
      <c r="B14">
        <v>2</v>
      </c>
      <c r="C14">
        <v>16</v>
      </c>
      <c r="D14">
        <v>500000</v>
      </c>
      <c r="E14">
        <v>92.5</v>
      </c>
      <c r="F14">
        <v>0.7</v>
      </c>
      <c r="G14" t="s">
        <v>18</v>
      </c>
      <c r="H14" t="s">
        <v>30</v>
      </c>
      <c r="I14" t="s">
        <v>20</v>
      </c>
      <c r="J14">
        <v>1.8700000000000001E-2</v>
      </c>
      <c r="K14" t="s">
        <v>51</v>
      </c>
    </row>
    <row r="15" spans="1:11">
      <c r="A15" s="6" t="str">
        <f>HYPERLINK("https://www.analog.com/en/AD4682#details", "AD4682")</f>
        <v>AD4682</v>
      </c>
      <c r="B15">
        <v>2</v>
      </c>
      <c r="C15">
        <v>16</v>
      </c>
      <c r="D15">
        <v>1000000</v>
      </c>
      <c r="E15">
        <v>87.5</v>
      </c>
      <c r="F15">
        <v>1</v>
      </c>
      <c r="G15" t="s">
        <v>18</v>
      </c>
      <c r="H15" t="s">
        <v>43</v>
      </c>
      <c r="I15" t="s">
        <v>20</v>
      </c>
      <c r="J15">
        <v>2.9000000000000001E-2</v>
      </c>
      <c r="K15" t="s">
        <v>51</v>
      </c>
    </row>
    <row r="16" spans="1:11">
      <c r="A16" s="6" t="str">
        <f>HYPERLINK("https://www.analog.com/en/AD4683#details", "AD4683")</f>
        <v>AD4683</v>
      </c>
      <c r="B16">
        <v>2</v>
      </c>
      <c r="C16">
        <v>16</v>
      </c>
      <c r="D16">
        <v>500000</v>
      </c>
      <c r="E16">
        <v>87.5</v>
      </c>
      <c r="F16">
        <v>1</v>
      </c>
      <c r="G16" t="s">
        <v>18</v>
      </c>
      <c r="H16" t="s">
        <v>43</v>
      </c>
      <c r="I16" t="s">
        <v>20</v>
      </c>
      <c r="J16">
        <v>2.9399999999999999E-2</v>
      </c>
      <c r="K16" t="s">
        <v>51</v>
      </c>
    </row>
    <row r="17" spans="1:11">
      <c r="A17" s="6" t="str">
        <f>HYPERLINK("https://www.analog.com/en/AD7606C-18#details", "AD7606C-18")</f>
        <v>AD7606C-18</v>
      </c>
      <c r="B17">
        <v>8</v>
      </c>
      <c r="C17">
        <v>18</v>
      </c>
      <c r="D17">
        <v>1000000</v>
      </c>
      <c r="E17">
        <v>93</v>
      </c>
      <c r="F17">
        <v>2</v>
      </c>
      <c r="G17" t="s">
        <v>18</v>
      </c>
      <c r="H17" t="s">
        <v>537</v>
      </c>
      <c r="I17" t="s">
        <v>538</v>
      </c>
      <c r="J17">
        <v>0.245</v>
      </c>
      <c r="K17" t="s">
        <v>49</v>
      </c>
    </row>
    <row r="18" spans="1:11">
      <c r="A18" s="6" t="str">
        <f>HYPERLINK("https://www.analog.com/en/ADAQ4003#details", "ADAQ4003")</f>
        <v>ADAQ4003</v>
      </c>
      <c r="B18">
        <v>1</v>
      </c>
      <c r="C18">
        <v>18</v>
      </c>
      <c r="D18">
        <v>2000000</v>
      </c>
      <c r="E18">
        <v>100</v>
      </c>
      <c r="F18">
        <v>0.4</v>
      </c>
      <c r="G18" t="s">
        <v>18</v>
      </c>
      <c r="H18" t="s">
        <v>537</v>
      </c>
      <c r="I18" t="s">
        <v>20</v>
      </c>
      <c r="J18">
        <v>5.74E-2</v>
      </c>
      <c r="K18" t="s">
        <v>34</v>
      </c>
    </row>
    <row r="19" spans="1:11">
      <c r="A19" s="6" t="str">
        <f>HYPERLINK("https://www.analog.com/en/ADUM7704#details", "ADUM7704")</f>
        <v>ADUM7704</v>
      </c>
      <c r="B19">
        <v>1</v>
      </c>
      <c r="C19">
        <v>16</v>
      </c>
      <c r="D19">
        <v>21000000</v>
      </c>
      <c r="E19" t="s">
        <v>11</v>
      </c>
      <c r="F19">
        <v>2</v>
      </c>
      <c r="G19" t="s">
        <v>57</v>
      </c>
      <c r="H19" t="s">
        <v>30</v>
      </c>
      <c r="I19" t="s">
        <v>58</v>
      </c>
      <c r="J19">
        <v>0.13</v>
      </c>
      <c r="K19" t="s">
        <v>539</v>
      </c>
    </row>
    <row r="20" spans="1:11">
      <c r="A20" s="6" t="str">
        <f>HYPERLINK("https://www.analog.com/en/AD4114#details", "AD4114")</f>
        <v>AD4114</v>
      </c>
      <c r="B20">
        <v>16</v>
      </c>
      <c r="C20">
        <v>24</v>
      </c>
      <c r="D20">
        <v>31250</v>
      </c>
      <c r="E20" t="s">
        <v>11</v>
      </c>
      <c r="F20" t="s">
        <v>11</v>
      </c>
      <c r="G20" t="s">
        <v>39</v>
      </c>
      <c r="H20" t="s">
        <v>537</v>
      </c>
      <c r="I20" t="s">
        <v>20</v>
      </c>
      <c r="J20">
        <v>1.95E-2</v>
      </c>
      <c r="K20" t="s">
        <v>63</v>
      </c>
    </row>
    <row r="21" spans="1:11">
      <c r="A21" s="6" t="str">
        <f>HYPERLINK("https://www.analog.com/en/AD4115#details", "AD4115")</f>
        <v>AD4115</v>
      </c>
      <c r="B21">
        <v>16</v>
      </c>
      <c r="C21">
        <v>24</v>
      </c>
      <c r="D21">
        <v>125000</v>
      </c>
      <c r="E21" t="s">
        <v>11</v>
      </c>
      <c r="F21" t="s">
        <v>11</v>
      </c>
      <c r="G21" t="s">
        <v>39</v>
      </c>
      <c r="H21" t="s">
        <v>537</v>
      </c>
      <c r="I21" t="s">
        <v>20</v>
      </c>
      <c r="J21">
        <v>5.1999999999999998E-2</v>
      </c>
      <c r="K21" t="s">
        <v>63</v>
      </c>
    </row>
    <row r="22" spans="1:11">
      <c r="A22" s="6" t="str">
        <f>HYPERLINK("https://www.analog.com/en/AD7383#details", "AD7383")</f>
        <v>AD7383</v>
      </c>
      <c r="B22">
        <v>2</v>
      </c>
      <c r="C22">
        <v>16</v>
      </c>
      <c r="D22">
        <v>4000000</v>
      </c>
      <c r="E22">
        <v>86.1</v>
      </c>
      <c r="F22">
        <v>1</v>
      </c>
      <c r="G22" t="s">
        <v>18</v>
      </c>
      <c r="H22" t="s">
        <v>43</v>
      </c>
      <c r="I22" t="s">
        <v>20</v>
      </c>
      <c r="J22">
        <v>8.6999999999999994E-2</v>
      </c>
      <c r="K22" t="s">
        <v>51</v>
      </c>
    </row>
    <row r="23" spans="1:11">
      <c r="A23" s="6" t="str">
        <f>HYPERLINK("https://www.analog.com/en/AD7384#details", "AD7384")</f>
        <v>AD7384</v>
      </c>
      <c r="B23">
        <v>2</v>
      </c>
      <c r="C23">
        <v>14</v>
      </c>
      <c r="D23">
        <v>4000000</v>
      </c>
      <c r="E23">
        <v>84.1</v>
      </c>
      <c r="F23">
        <v>0.4</v>
      </c>
      <c r="G23" t="s">
        <v>18</v>
      </c>
      <c r="H23" t="s">
        <v>43</v>
      </c>
      <c r="I23" t="s">
        <v>20</v>
      </c>
      <c r="J23">
        <v>8.4000000000000005E-2</v>
      </c>
      <c r="K23" t="s">
        <v>51</v>
      </c>
    </row>
    <row r="24" spans="1:11">
      <c r="A24" s="6" t="str">
        <f>HYPERLINK("https://www.analog.com/en/ADUM7702#details", "ADUM7702")</f>
        <v>ADUM7702</v>
      </c>
      <c r="B24">
        <v>1</v>
      </c>
      <c r="C24">
        <v>16</v>
      </c>
      <c r="D24">
        <v>21000000</v>
      </c>
      <c r="E24" t="s">
        <v>11</v>
      </c>
      <c r="F24">
        <v>2</v>
      </c>
      <c r="G24" t="s">
        <v>57</v>
      </c>
      <c r="H24" t="s">
        <v>30</v>
      </c>
      <c r="I24" t="s">
        <v>58</v>
      </c>
      <c r="J24">
        <v>4.7600000000000003E-2</v>
      </c>
      <c r="K24" t="s">
        <v>539</v>
      </c>
    </row>
    <row r="25" spans="1:11">
      <c r="A25" s="6" t="str">
        <f>HYPERLINK("https://www.analog.com/en/AD7134#details", "AD7134")</f>
        <v>AD7134</v>
      </c>
      <c r="B25">
        <v>4</v>
      </c>
      <c r="C25">
        <v>24</v>
      </c>
      <c r="D25">
        <v>1500000</v>
      </c>
      <c r="E25">
        <v>107</v>
      </c>
      <c r="F25" t="s">
        <v>11</v>
      </c>
      <c r="G25" t="s">
        <v>57</v>
      </c>
      <c r="H25" t="s">
        <v>30</v>
      </c>
      <c r="I25" t="s">
        <v>20</v>
      </c>
      <c r="J25">
        <v>0.504</v>
      </c>
      <c r="K25" t="s">
        <v>32</v>
      </c>
    </row>
    <row r="26" spans="1:11">
      <c r="A26" s="6" t="str">
        <f>HYPERLINK("https://www.analog.com/en/AD4021#details", "AD4021")</f>
        <v>AD4021</v>
      </c>
      <c r="B26">
        <v>1</v>
      </c>
      <c r="C26">
        <v>20</v>
      </c>
      <c r="D26">
        <v>1000000</v>
      </c>
      <c r="E26">
        <v>100.5</v>
      </c>
      <c r="F26">
        <v>1</v>
      </c>
      <c r="G26" t="s">
        <v>18</v>
      </c>
      <c r="H26" t="s">
        <v>30</v>
      </c>
      <c r="I26" t="s">
        <v>20</v>
      </c>
      <c r="J26">
        <v>8.3000000000000001E-3</v>
      </c>
      <c r="K26" t="s">
        <v>540</v>
      </c>
    </row>
    <row r="27" spans="1:11">
      <c r="A27" s="6" t="str">
        <f>HYPERLINK("https://www.analog.com/en/AD4022#details", "AD4022")</f>
        <v>AD4022</v>
      </c>
      <c r="B27">
        <v>1</v>
      </c>
      <c r="C27">
        <v>20</v>
      </c>
      <c r="D27">
        <v>500000</v>
      </c>
      <c r="E27">
        <v>100.5</v>
      </c>
      <c r="F27">
        <v>1</v>
      </c>
      <c r="G27" t="s">
        <v>18</v>
      </c>
      <c r="H27" t="s">
        <v>30</v>
      </c>
      <c r="I27" t="s">
        <v>20</v>
      </c>
      <c r="J27">
        <v>4.4999999999999997E-3</v>
      </c>
      <c r="K27" t="s">
        <v>540</v>
      </c>
    </row>
    <row r="28" spans="1:11">
      <c r="A28" s="6" t="str">
        <f>HYPERLINK("https://www.analog.com/en/AD4696#details", "AD4696")</f>
        <v>AD4696</v>
      </c>
      <c r="B28">
        <v>16</v>
      </c>
      <c r="C28">
        <v>16</v>
      </c>
      <c r="D28">
        <v>1000000</v>
      </c>
      <c r="E28">
        <v>93</v>
      </c>
      <c r="F28">
        <v>0.4</v>
      </c>
      <c r="G28" t="s">
        <v>18</v>
      </c>
      <c r="H28" t="s">
        <v>43</v>
      </c>
      <c r="I28" t="s">
        <v>20</v>
      </c>
      <c r="J28">
        <v>8.0000000000000002E-3</v>
      </c>
      <c r="K28" t="s">
        <v>45</v>
      </c>
    </row>
    <row r="29" spans="1:11">
      <c r="A29" s="6" t="str">
        <f>HYPERLINK("https://www.analog.com/en/ADE1201#details", "ADE1201")</f>
        <v>ADE1201</v>
      </c>
      <c r="B29">
        <v>1</v>
      </c>
      <c r="C29">
        <v>8</v>
      </c>
      <c r="D29">
        <v>100000</v>
      </c>
      <c r="E29" t="s">
        <v>11</v>
      </c>
      <c r="F29">
        <v>25</v>
      </c>
      <c r="G29" t="s">
        <v>18</v>
      </c>
      <c r="H29" t="s">
        <v>76</v>
      </c>
      <c r="I29" t="s">
        <v>77</v>
      </c>
      <c r="J29">
        <v>1.4189999999999999E-2</v>
      </c>
      <c r="K29" t="s">
        <v>79</v>
      </c>
    </row>
    <row r="30" spans="1:11">
      <c r="A30" s="6" t="str">
        <f>HYPERLINK("https://www.analog.com/en/ADE1202#details", "ADE1202")</f>
        <v>ADE1202</v>
      </c>
      <c r="B30">
        <v>2</v>
      </c>
      <c r="C30">
        <v>8</v>
      </c>
      <c r="D30">
        <v>100000</v>
      </c>
      <c r="E30" t="s">
        <v>11</v>
      </c>
      <c r="F30">
        <v>25</v>
      </c>
      <c r="G30" t="s">
        <v>18</v>
      </c>
      <c r="H30" t="s">
        <v>76</v>
      </c>
      <c r="I30" t="s">
        <v>77</v>
      </c>
      <c r="J30">
        <v>1.4189999999999999E-2</v>
      </c>
      <c r="K30" t="s">
        <v>79</v>
      </c>
    </row>
    <row r="31" spans="1:11">
      <c r="A31" s="6" t="str">
        <f>HYPERLINK("https://www.analog.com/en/AD7386#details", "AD7386")</f>
        <v>AD7386</v>
      </c>
      <c r="B31">
        <v>4</v>
      </c>
      <c r="C31">
        <v>16</v>
      </c>
      <c r="D31">
        <v>4000000</v>
      </c>
      <c r="E31">
        <v>87.5</v>
      </c>
      <c r="F31">
        <v>1.5</v>
      </c>
      <c r="G31" t="s">
        <v>18</v>
      </c>
      <c r="H31" t="s">
        <v>76</v>
      </c>
      <c r="I31" t="s">
        <v>20</v>
      </c>
      <c r="J31">
        <v>8.3000000000000004E-2</v>
      </c>
      <c r="K31" t="s">
        <v>51</v>
      </c>
    </row>
    <row r="32" spans="1:11">
      <c r="A32" s="6" t="str">
        <f>HYPERLINK("https://www.analog.com/en/AD7387#details", "AD7387")</f>
        <v>AD7387</v>
      </c>
      <c r="B32">
        <v>4</v>
      </c>
      <c r="C32">
        <v>14</v>
      </c>
      <c r="D32">
        <v>4000000</v>
      </c>
      <c r="E32">
        <v>84</v>
      </c>
      <c r="F32">
        <v>0.5</v>
      </c>
      <c r="G32" t="s">
        <v>18</v>
      </c>
      <c r="H32" t="s">
        <v>76</v>
      </c>
      <c r="I32" t="s">
        <v>20</v>
      </c>
      <c r="J32">
        <v>8.1000000000000003E-2</v>
      </c>
      <c r="K32" t="s">
        <v>51</v>
      </c>
    </row>
    <row r="33" spans="1:11">
      <c r="A33" s="6" t="str">
        <f>HYPERLINK("https://www.analog.com/en/AD7388#details", "AD7388")</f>
        <v>AD7388</v>
      </c>
      <c r="B33">
        <v>4</v>
      </c>
      <c r="C33">
        <v>12</v>
      </c>
      <c r="D33">
        <v>4000000</v>
      </c>
      <c r="E33">
        <v>73.8</v>
      </c>
      <c r="F33">
        <v>0.2</v>
      </c>
      <c r="G33" t="s">
        <v>18</v>
      </c>
      <c r="H33" t="s">
        <v>76</v>
      </c>
      <c r="I33" t="s">
        <v>20</v>
      </c>
      <c r="J33">
        <v>0.08</v>
      </c>
      <c r="K33" t="s">
        <v>51</v>
      </c>
    </row>
    <row r="34" spans="1:11">
      <c r="A34" s="6" t="str">
        <f>HYPERLINK("https://www.analog.com/en/AD74412R#details", "AD74412R")</f>
        <v>AD74412R</v>
      </c>
      <c r="B34">
        <v>4</v>
      </c>
      <c r="C34">
        <v>16</v>
      </c>
      <c r="D34">
        <v>4800</v>
      </c>
      <c r="E34" t="s">
        <v>11</v>
      </c>
      <c r="F34" t="s">
        <v>11</v>
      </c>
      <c r="G34" t="s">
        <v>39</v>
      </c>
      <c r="H34" t="s">
        <v>30</v>
      </c>
      <c r="I34" t="s">
        <v>20</v>
      </c>
      <c r="J34" t="s">
        <v>11</v>
      </c>
      <c r="K34" t="s">
        <v>83</v>
      </c>
    </row>
    <row r="35" spans="1:11">
      <c r="A35" s="6" t="str">
        <f>HYPERLINK("https://www.analog.com/en/AD74413R#details", "AD74413R")</f>
        <v>AD74413R</v>
      </c>
      <c r="B35">
        <v>4</v>
      </c>
      <c r="C35">
        <v>16</v>
      </c>
      <c r="D35">
        <v>4800</v>
      </c>
      <c r="E35" t="s">
        <v>11</v>
      </c>
      <c r="F35" t="s">
        <v>11</v>
      </c>
      <c r="G35" t="s">
        <v>39</v>
      </c>
      <c r="H35" t="s">
        <v>30</v>
      </c>
      <c r="I35" t="s">
        <v>20</v>
      </c>
      <c r="J35" t="s">
        <v>11</v>
      </c>
      <c r="K35" t="s">
        <v>83</v>
      </c>
    </row>
    <row r="36" spans="1:11">
      <c r="A36" s="6" t="str">
        <f>HYPERLINK("https://www.analog.com/en/AD7606B#details", "AD7606B")</f>
        <v>AD7606B</v>
      </c>
      <c r="B36">
        <v>8</v>
      </c>
      <c r="C36">
        <v>16</v>
      </c>
      <c r="D36">
        <v>800000</v>
      </c>
      <c r="E36">
        <v>89.5</v>
      </c>
      <c r="F36">
        <v>1.1599999999999999</v>
      </c>
      <c r="G36" t="s">
        <v>18</v>
      </c>
      <c r="H36" t="s">
        <v>76</v>
      </c>
      <c r="I36" t="s">
        <v>538</v>
      </c>
      <c r="J36">
        <v>0.04</v>
      </c>
      <c r="K36" t="s">
        <v>541</v>
      </c>
    </row>
    <row r="37" spans="1:11">
      <c r="A37" s="6" t="str">
        <f>HYPERLINK("https://www.analog.com/en/ADUM7703#details", "ADUM7703")</f>
        <v>ADUM7703</v>
      </c>
      <c r="B37">
        <v>1</v>
      </c>
      <c r="C37">
        <v>16</v>
      </c>
      <c r="D37">
        <v>21000000</v>
      </c>
      <c r="E37" t="s">
        <v>11</v>
      </c>
      <c r="F37">
        <v>2</v>
      </c>
      <c r="G37" t="s">
        <v>57</v>
      </c>
      <c r="H37" t="s">
        <v>30</v>
      </c>
      <c r="I37" t="s">
        <v>58</v>
      </c>
      <c r="J37">
        <v>4.5999999999999999E-2</v>
      </c>
      <c r="K37" t="s">
        <v>539</v>
      </c>
    </row>
    <row r="38" spans="1:11">
      <c r="A38" s="6" t="str">
        <f>HYPERLINK("https://www.analog.com/en/AD4110-1#details", "AD4110-1")</f>
        <v>AD4110-1</v>
      </c>
      <c r="B38">
        <v>1</v>
      </c>
      <c r="C38">
        <v>24</v>
      </c>
      <c r="D38">
        <v>125000</v>
      </c>
      <c r="E38" t="s">
        <v>11</v>
      </c>
      <c r="F38" t="s">
        <v>11</v>
      </c>
      <c r="G38" t="s">
        <v>39</v>
      </c>
      <c r="H38" t="s">
        <v>537</v>
      </c>
      <c r="I38" t="s">
        <v>20</v>
      </c>
      <c r="J38">
        <v>0.2</v>
      </c>
      <c r="K38" t="s">
        <v>63</v>
      </c>
    </row>
    <row r="39" spans="1:11">
      <c r="A39" s="6" t="str">
        <f>HYPERLINK("https://www.analog.com/en/AD7380#details", "AD7380")</f>
        <v>AD7380</v>
      </c>
      <c r="B39">
        <v>2</v>
      </c>
      <c r="C39">
        <v>16</v>
      </c>
      <c r="D39">
        <v>4000000</v>
      </c>
      <c r="E39">
        <v>92.5</v>
      </c>
      <c r="F39">
        <v>0.75</v>
      </c>
      <c r="G39" t="s">
        <v>18</v>
      </c>
      <c r="H39" t="s">
        <v>30</v>
      </c>
      <c r="I39" t="s">
        <v>20</v>
      </c>
      <c r="J39">
        <v>8.3000000000000004E-2</v>
      </c>
      <c r="K39" t="s">
        <v>51</v>
      </c>
    </row>
    <row r="40" spans="1:11">
      <c r="A40" s="6" t="str">
        <f>HYPERLINK("https://www.analog.com/en/AD7381#details", "AD7381")</f>
        <v>AD7381</v>
      </c>
      <c r="B40">
        <v>2</v>
      </c>
      <c r="C40">
        <v>14</v>
      </c>
      <c r="D40">
        <v>4000000</v>
      </c>
      <c r="E40">
        <v>85.4</v>
      </c>
      <c r="F40">
        <v>0.3</v>
      </c>
      <c r="G40" t="s">
        <v>18</v>
      </c>
      <c r="H40" t="s">
        <v>30</v>
      </c>
      <c r="I40" t="s">
        <v>20</v>
      </c>
      <c r="J40">
        <v>8.3000000000000004E-2</v>
      </c>
      <c r="K40" t="s">
        <v>51</v>
      </c>
    </row>
    <row r="41" spans="1:11">
      <c r="A41" s="6" t="str">
        <f>HYPERLINK("https://www.analog.com/en/ADUM7701#details", "ADUM7701")</f>
        <v>ADUM7701</v>
      </c>
      <c r="B41">
        <v>1</v>
      </c>
      <c r="C41">
        <v>16</v>
      </c>
      <c r="D41">
        <v>21000000</v>
      </c>
      <c r="E41" t="s">
        <v>11</v>
      </c>
      <c r="F41">
        <v>2</v>
      </c>
      <c r="G41" t="s">
        <v>57</v>
      </c>
      <c r="H41" t="s">
        <v>30</v>
      </c>
      <c r="I41" t="s">
        <v>58</v>
      </c>
      <c r="J41">
        <v>4.5999999999999999E-2</v>
      </c>
      <c r="K41" t="s">
        <v>539</v>
      </c>
    </row>
    <row r="42" spans="1:11">
      <c r="A42" s="6" t="str">
        <f>HYPERLINK("https://www.analog.com/en/AD4111#details", "AD4111")</f>
        <v>AD4111</v>
      </c>
      <c r="B42">
        <v>16</v>
      </c>
      <c r="C42">
        <v>24</v>
      </c>
      <c r="D42">
        <v>31250</v>
      </c>
      <c r="E42" t="s">
        <v>11</v>
      </c>
      <c r="F42" t="s">
        <v>11</v>
      </c>
      <c r="G42" t="s">
        <v>39</v>
      </c>
      <c r="H42" t="s">
        <v>537</v>
      </c>
      <c r="I42" t="s">
        <v>20</v>
      </c>
      <c r="J42">
        <v>1.95E-2</v>
      </c>
      <c r="K42" t="s">
        <v>63</v>
      </c>
    </row>
    <row r="43" spans="1:11">
      <c r="A43" s="6" t="str">
        <f>HYPERLINK("https://www.analog.com/en/AD4112#details", "AD4112")</f>
        <v>AD4112</v>
      </c>
      <c r="B43">
        <v>16</v>
      </c>
      <c r="C43">
        <v>24</v>
      </c>
      <c r="D43">
        <v>31250</v>
      </c>
      <c r="E43" t="s">
        <v>11</v>
      </c>
      <c r="F43" t="s">
        <v>11</v>
      </c>
      <c r="G43" t="s">
        <v>39</v>
      </c>
      <c r="H43" t="s">
        <v>537</v>
      </c>
      <c r="I43" t="s">
        <v>20</v>
      </c>
      <c r="J43">
        <v>1.95E-2</v>
      </c>
      <c r="K43" t="s">
        <v>63</v>
      </c>
    </row>
    <row r="44" spans="1:11">
      <c r="A44" s="6" t="str">
        <f>HYPERLINK("https://www.analog.com/en/AD7768-1#details", "AD7768-1")</f>
        <v>AD7768-1</v>
      </c>
      <c r="B44">
        <v>1</v>
      </c>
      <c r="C44">
        <v>24</v>
      </c>
      <c r="D44">
        <v>1024000</v>
      </c>
      <c r="E44">
        <v>108</v>
      </c>
      <c r="F44" t="s">
        <v>11</v>
      </c>
      <c r="G44" t="s">
        <v>39</v>
      </c>
      <c r="H44" t="s">
        <v>30</v>
      </c>
      <c r="I44" t="s">
        <v>20</v>
      </c>
      <c r="J44">
        <v>2.64E-2</v>
      </c>
      <c r="K44" t="s">
        <v>90</v>
      </c>
    </row>
    <row r="45" spans="1:11">
      <c r="A45" s="6" t="str">
        <f>HYPERLINK("https://www.analog.com/en/AD4002#details", "AD4002")</f>
        <v>AD4002</v>
      </c>
      <c r="B45">
        <v>1</v>
      </c>
      <c r="C45">
        <v>18</v>
      </c>
      <c r="D45">
        <v>2000000</v>
      </c>
      <c r="E45">
        <v>95</v>
      </c>
      <c r="F45">
        <v>0.8</v>
      </c>
      <c r="G45" t="s">
        <v>18</v>
      </c>
      <c r="H45" t="s">
        <v>43</v>
      </c>
      <c r="I45" t="s">
        <v>20</v>
      </c>
      <c r="J45">
        <v>1.4E-2</v>
      </c>
      <c r="K45" t="s">
        <v>540</v>
      </c>
    </row>
    <row r="46" spans="1:11">
      <c r="A46" s="6" t="str">
        <f>HYPERLINK("https://www.analog.com/en/AD4006#details", "AD4006")</f>
        <v>AD4006</v>
      </c>
      <c r="B46">
        <v>1</v>
      </c>
      <c r="C46">
        <v>18</v>
      </c>
      <c r="D46">
        <v>1000000</v>
      </c>
      <c r="E46">
        <v>95</v>
      </c>
      <c r="F46">
        <v>0.8</v>
      </c>
      <c r="G46" t="s">
        <v>18</v>
      </c>
      <c r="H46" t="s">
        <v>43</v>
      </c>
      <c r="I46" t="s">
        <v>20</v>
      </c>
      <c r="J46">
        <v>7.0000000000000001E-3</v>
      </c>
      <c r="K46" t="s">
        <v>540</v>
      </c>
    </row>
    <row r="47" spans="1:11">
      <c r="A47" s="6" t="str">
        <f>HYPERLINK("https://www.analog.com/en/AD4010#details", "AD4010")</f>
        <v>AD4010</v>
      </c>
      <c r="B47">
        <v>1</v>
      </c>
      <c r="C47">
        <v>18</v>
      </c>
      <c r="D47">
        <v>500000</v>
      </c>
      <c r="E47">
        <v>95</v>
      </c>
      <c r="F47">
        <v>0.8</v>
      </c>
      <c r="G47" t="s">
        <v>18</v>
      </c>
      <c r="H47" t="s">
        <v>43</v>
      </c>
      <c r="I47" t="s">
        <v>20</v>
      </c>
      <c r="J47">
        <v>3.5000000000000001E-3</v>
      </c>
      <c r="K47" t="s">
        <v>94</v>
      </c>
    </row>
    <row r="48" spans="1:11">
      <c r="A48" s="6" t="str">
        <f>HYPERLINK("https://www.analog.com/en/LTC2353-16#details", "LTC2353-16")</f>
        <v>LTC2353-16</v>
      </c>
      <c r="B48">
        <v>2</v>
      </c>
      <c r="C48">
        <v>16</v>
      </c>
      <c r="D48">
        <v>550000</v>
      </c>
      <c r="E48">
        <v>94.2</v>
      </c>
      <c r="F48">
        <v>0.3</v>
      </c>
      <c r="G48" t="s">
        <v>18</v>
      </c>
      <c r="H48" t="s">
        <v>537</v>
      </c>
      <c r="I48" t="s">
        <v>542</v>
      </c>
      <c r="J48">
        <v>0.16200000000000001</v>
      </c>
      <c r="K48" t="s">
        <v>98</v>
      </c>
    </row>
    <row r="49" spans="1:11">
      <c r="A49" s="6" t="str">
        <f>HYPERLINK("https://www.analog.com/en/AD4008#details", "AD4008")</f>
        <v>AD4008</v>
      </c>
      <c r="B49">
        <v>1</v>
      </c>
      <c r="C49">
        <v>16</v>
      </c>
      <c r="D49">
        <v>500000</v>
      </c>
      <c r="E49">
        <v>93</v>
      </c>
      <c r="F49">
        <v>0.2</v>
      </c>
      <c r="G49" t="s">
        <v>18</v>
      </c>
      <c r="H49" t="s">
        <v>43</v>
      </c>
      <c r="I49" t="s">
        <v>20</v>
      </c>
      <c r="J49">
        <v>2E-3</v>
      </c>
      <c r="K49" t="s">
        <v>94</v>
      </c>
    </row>
    <row r="50" spans="1:11">
      <c r="A50" s="6" t="str">
        <f>HYPERLINK("https://www.analog.com/en/LTC2357-16#details", "LTC2357-16")</f>
        <v>LTC2357-16</v>
      </c>
      <c r="B50">
        <v>4</v>
      </c>
      <c r="C50">
        <v>16</v>
      </c>
      <c r="D50">
        <v>350000</v>
      </c>
      <c r="E50">
        <v>94.2</v>
      </c>
      <c r="F50">
        <v>0.3</v>
      </c>
      <c r="G50" t="s">
        <v>18</v>
      </c>
      <c r="H50" t="s">
        <v>537</v>
      </c>
      <c r="I50" t="s">
        <v>542</v>
      </c>
      <c r="J50">
        <v>0.17499999999999999</v>
      </c>
      <c r="K50" t="s">
        <v>98</v>
      </c>
    </row>
    <row r="51" spans="1:11">
      <c r="A51" s="6" t="str">
        <f>HYPERLINK("https://www.analog.com/en/LTC2357-18#details", "LTC2357-18")</f>
        <v>LTC2357-18</v>
      </c>
      <c r="B51">
        <v>4</v>
      </c>
      <c r="C51">
        <v>18</v>
      </c>
      <c r="D51">
        <v>350000</v>
      </c>
      <c r="E51">
        <v>96.4</v>
      </c>
      <c r="F51">
        <v>1</v>
      </c>
      <c r="G51" t="s">
        <v>18</v>
      </c>
      <c r="H51" t="s">
        <v>537</v>
      </c>
      <c r="I51" t="s">
        <v>542</v>
      </c>
      <c r="J51">
        <v>0.17399999999999999</v>
      </c>
      <c r="K51" t="s">
        <v>98</v>
      </c>
    </row>
    <row r="52" spans="1:11">
      <c r="A52" s="6" t="str">
        <f>HYPERLINK("https://www.analog.com/en/AD4007#details", "AD4007")</f>
        <v>AD4007</v>
      </c>
      <c r="B52">
        <v>1</v>
      </c>
      <c r="C52">
        <v>18</v>
      </c>
      <c r="D52">
        <v>1000000</v>
      </c>
      <c r="E52">
        <v>100.5</v>
      </c>
      <c r="F52">
        <v>0.4</v>
      </c>
      <c r="G52" t="s">
        <v>18</v>
      </c>
      <c r="H52" t="s">
        <v>30</v>
      </c>
      <c r="I52" t="s">
        <v>20</v>
      </c>
      <c r="J52">
        <v>8.0000000000000002E-3</v>
      </c>
      <c r="K52" t="s">
        <v>540</v>
      </c>
    </row>
    <row r="53" spans="1:11">
      <c r="A53" s="6" t="str">
        <f>HYPERLINK("https://www.analog.com/en/AD4011#details", "AD4011")</f>
        <v>AD4011</v>
      </c>
      <c r="B53">
        <v>1</v>
      </c>
      <c r="C53">
        <v>18</v>
      </c>
      <c r="D53">
        <v>500000</v>
      </c>
      <c r="E53">
        <v>100.5</v>
      </c>
      <c r="F53">
        <v>0.4</v>
      </c>
      <c r="G53" t="s">
        <v>18</v>
      </c>
      <c r="H53" t="s">
        <v>30</v>
      </c>
      <c r="I53" t="s">
        <v>20</v>
      </c>
      <c r="J53">
        <v>4.0000000000000001E-3</v>
      </c>
      <c r="K53" t="s">
        <v>94</v>
      </c>
    </row>
    <row r="54" spans="1:11">
      <c r="A54" s="6" t="str">
        <f>HYPERLINK("https://www.analog.com/en/AD4020#details", "AD4020")</f>
        <v>AD4020</v>
      </c>
      <c r="B54">
        <v>1</v>
      </c>
      <c r="C54">
        <v>20</v>
      </c>
      <c r="D54">
        <v>1800000</v>
      </c>
      <c r="E54">
        <v>100.5</v>
      </c>
      <c r="F54">
        <v>1</v>
      </c>
      <c r="G54" t="s">
        <v>18</v>
      </c>
      <c r="H54" t="s">
        <v>30</v>
      </c>
      <c r="I54" t="s">
        <v>20</v>
      </c>
      <c r="J54">
        <v>1.4999999999999999E-2</v>
      </c>
      <c r="K54" t="s">
        <v>540</v>
      </c>
    </row>
    <row r="55" spans="1:11">
      <c r="A55" s="6" t="str">
        <f>HYPERLINK("https://www.analog.com/en/AD7616-P#details", "AD7616-P")</f>
        <v>AD7616-P</v>
      </c>
      <c r="B55">
        <v>16</v>
      </c>
      <c r="C55">
        <v>16</v>
      </c>
      <c r="D55">
        <v>1000000</v>
      </c>
      <c r="E55">
        <v>90.5</v>
      </c>
      <c r="F55">
        <v>1</v>
      </c>
      <c r="G55" t="s">
        <v>18</v>
      </c>
      <c r="H55" t="s">
        <v>30</v>
      </c>
      <c r="I55" t="s">
        <v>105</v>
      </c>
      <c r="J55">
        <v>0.23</v>
      </c>
      <c r="K55" t="s">
        <v>107</v>
      </c>
    </row>
    <row r="56" spans="1:11">
      <c r="A56" s="6" t="str">
        <f>HYPERLINK("https://www.analog.com/en/AD7617#details", "AD7617")</f>
        <v>AD7617</v>
      </c>
      <c r="B56">
        <v>16</v>
      </c>
      <c r="C56">
        <v>14</v>
      </c>
      <c r="D56">
        <v>1000000</v>
      </c>
      <c r="E56">
        <v>85</v>
      </c>
      <c r="F56">
        <v>0.3</v>
      </c>
      <c r="G56" t="s">
        <v>18</v>
      </c>
      <c r="H56" t="s">
        <v>43</v>
      </c>
      <c r="I56" t="s">
        <v>538</v>
      </c>
      <c r="J56">
        <v>0.23</v>
      </c>
      <c r="K56" t="s">
        <v>107</v>
      </c>
    </row>
    <row r="57" spans="1:11">
      <c r="A57" s="6" t="str">
        <f>HYPERLINK("https://www.analog.com/en/AD7771#details", "AD7771")</f>
        <v>AD7771</v>
      </c>
      <c r="B57">
        <v>8</v>
      </c>
      <c r="C57">
        <v>24</v>
      </c>
      <c r="D57">
        <v>128000</v>
      </c>
      <c r="E57">
        <v>95</v>
      </c>
      <c r="F57">
        <v>1.5</v>
      </c>
      <c r="G57" t="s">
        <v>39</v>
      </c>
      <c r="H57" t="s">
        <v>536</v>
      </c>
      <c r="I57" t="s">
        <v>20</v>
      </c>
      <c r="J57">
        <v>0.13300000000000001</v>
      </c>
      <c r="K57" t="s">
        <v>83</v>
      </c>
    </row>
    <row r="58" spans="1:11">
      <c r="A58" s="6" t="str">
        <f>HYPERLINK("https://www.analog.com/en/LTC2324-12#details", "LTC2324-12")</f>
        <v>LTC2324-12</v>
      </c>
      <c r="B58">
        <v>4</v>
      </c>
      <c r="C58">
        <v>12</v>
      </c>
      <c r="D58">
        <v>2000000</v>
      </c>
      <c r="E58">
        <v>78.5</v>
      </c>
      <c r="F58">
        <v>0</v>
      </c>
      <c r="G58" t="s">
        <v>18</v>
      </c>
      <c r="H58" t="s">
        <v>537</v>
      </c>
      <c r="I58" t="s">
        <v>542</v>
      </c>
      <c r="J58">
        <v>0.10199999999999999</v>
      </c>
      <c r="K58" t="s">
        <v>111</v>
      </c>
    </row>
    <row r="59" spans="1:11">
      <c r="A59" s="6" t="str">
        <f>HYPERLINK("https://www.analog.com/en/LTC2324-14#details", "LTC2324-14")</f>
        <v>LTC2324-14</v>
      </c>
      <c r="B59">
        <v>4</v>
      </c>
      <c r="C59">
        <v>14</v>
      </c>
      <c r="D59">
        <v>2000000</v>
      </c>
      <c r="E59">
        <v>82</v>
      </c>
      <c r="F59">
        <v>1</v>
      </c>
      <c r="G59" t="s">
        <v>18</v>
      </c>
      <c r="H59" t="s">
        <v>537</v>
      </c>
      <c r="I59" t="s">
        <v>542</v>
      </c>
      <c r="J59">
        <v>0.10199999999999999</v>
      </c>
      <c r="K59" t="s">
        <v>111</v>
      </c>
    </row>
    <row r="60" spans="1:11">
      <c r="A60" s="6" t="str">
        <f>HYPERLINK("https://www.analog.com/en/LTC2324-16#details", "LTC2324-16")</f>
        <v>LTC2324-16</v>
      </c>
      <c r="B60">
        <v>4</v>
      </c>
      <c r="C60">
        <v>16</v>
      </c>
      <c r="D60">
        <v>2000000</v>
      </c>
      <c r="E60">
        <v>82</v>
      </c>
      <c r="F60">
        <v>2</v>
      </c>
      <c r="G60" t="s">
        <v>18</v>
      </c>
      <c r="H60" t="s">
        <v>30</v>
      </c>
      <c r="I60" t="s">
        <v>542</v>
      </c>
      <c r="J60">
        <v>0.10199999999999999</v>
      </c>
      <c r="K60" t="s">
        <v>111</v>
      </c>
    </row>
    <row r="61" spans="1:11">
      <c r="A61" s="6" t="str">
        <f>HYPERLINK("https://www.analog.com/en/LTC2325-12#details", "LTC2325-12")</f>
        <v>LTC2325-12</v>
      </c>
      <c r="B61">
        <v>4</v>
      </c>
      <c r="C61">
        <v>12</v>
      </c>
      <c r="D61">
        <v>5000000</v>
      </c>
      <c r="E61">
        <v>77</v>
      </c>
      <c r="F61">
        <v>0.5</v>
      </c>
      <c r="G61" t="s">
        <v>18</v>
      </c>
      <c r="H61" t="s">
        <v>537</v>
      </c>
      <c r="I61" t="s">
        <v>542</v>
      </c>
      <c r="J61">
        <v>0.10199999999999999</v>
      </c>
      <c r="K61" t="s">
        <v>111</v>
      </c>
    </row>
    <row r="62" spans="1:11">
      <c r="A62" s="6" t="str">
        <f>HYPERLINK("https://www.analog.com/en/LTC2325-14#details", "LTC2325-14")</f>
        <v>LTC2325-14</v>
      </c>
      <c r="B62">
        <v>4</v>
      </c>
      <c r="C62">
        <v>14</v>
      </c>
      <c r="D62">
        <v>5000000</v>
      </c>
      <c r="E62">
        <v>82</v>
      </c>
      <c r="F62">
        <v>1</v>
      </c>
      <c r="G62" t="s">
        <v>18</v>
      </c>
      <c r="H62" t="s">
        <v>537</v>
      </c>
      <c r="I62" t="s">
        <v>542</v>
      </c>
      <c r="J62">
        <v>0.10199999999999999</v>
      </c>
      <c r="K62" t="s">
        <v>111</v>
      </c>
    </row>
    <row r="63" spans="1:11">
      <c r="A63" s="6" t="str">
        <f>HYPERLINK("https://www.analog.com/en/LTC2333-16#details", "LTC2333-16")</f>
        <v>LTC2333-16</v>
      </c>
      <c r="B63">
        <v>8</v>
      </c>
      <c r="C63">
        <v>16</v>
      </c>
      <c r="D63">
        <v>800000</v>
      </c>
      <c r="E63">
        <v>94.2</v>
      </c>
      <c r="F63">
        <v>0.3</v>
      </c>
      <c r="G63" t="s">
        <v>18</v>
      </c>
      <c r="H63" t="s">
        <v>30</v>
      </c>
      <c r="I63" t="s">
        <v>542</v>
      </c>
      <c r="J63">
        <v>0.26800000000000002</v>
      </c>
      <c r="K63" t="s">
        <v>98</v>
      </c>
    </row>
    <row r="64" spans="1:11">
      <c r="A64" s="6" t="str">
        <f>HYPERLINK("https://www.analog.com/en/LTC2333-18#details", "LTC2333-18")</f>
        <v>LTC2333-18</v>
      </c>
      <c r="B64">
        <v>8</v>
      </c>
      <c r="C64">
        <v>18</v>
      </c>
      <c r="D64">
        <v>800000</v>
      </c>
      <c r="E64">
        <v>96.4</v>
      </c>
      <c r="F64">
        <v>0.75</v>
      </c>
      <c r="G64" t="s">
        <v>18</v>
      </c>
      <c r="H64" t="s">
        <v>30</v>
      </c>
      <c r="I64" t="s">
        <v>542</v>
      </c>
      <c r="J64">
        <v>0.26800000000000002</v>
      </c>
      <c r="K64" t="s">
        <v>98</v>
      </c>
    </row>
    <row r="65" spans="1:11">
      <c r="A65" s="6" t="str">
        <f>HYPERLINK("https://www.analog.com/en/AD4004#details", "AD4004")</f>
        <v>AD4004</v>
      </c>
      <c r="B65">
        <v>1</v>
      </c>
      <c r="C65">
        <v>16</v>
      </c>
      <c r="D65">
        <v>1000000</v>
      </c>
      <c r="E65">
        <v>93</v>
      </c>
      <c r="F65">
        <v>0.2</v>
      </c>
      <c r="G65" t="s">
        <v>18</v>
      </c>
      <c r="H65" t="s">
        <v>43</v>
      </c>
      <c r="I65" t="s">
        <v>20</v>
      </c>
      <c r="J65">
        <v>7.0000000000000001E-3</v>
      </c>
      <c r="K65" t="s">
        <v>540</v>
      </c>
    </row>
    <row r="66" spans="1:11">
      <c r="A66" s="6" t="str">
        <f>HYPERLINK("https://www.analog.com/en/AD4005#details", "AD4005")</f>
        <v>AD4005</v>
      </c>
      <c r="B66">
        <v>1</v>
      </c>
      <c r="C66">
        <v>16</v>
      </c>
      <c r="D66">
        <v>1000000</v>
      </c>
      <c r="E66">
        <v>96.2</v>
      </c>
      <c r="F66">
        <v>0.2</v>
      </c>
      <c r="G66" t="s">
        <v>18</v>
      </c>
      <c r="H66" t="s">
        <v>30</v>
      </c>
      <c r="I66" t="s">
        <v>20</v>
      </c>
      <c r="J66">
        <v>8.0000000000000002E-3</v>
      </c>
      <c r="K66" t="s">
        <v>540</v>
      </c>
    </row>
    <row r="67" spans="1:11">
      <c r="A67" s="6" t="str">
        <f>HYPERLINK("https://www.analog.com/en/ADAQ7980#details", "ADAQ7980")</f>
        <v>ADAQ7980</v>
      </c>
      <c r="B67">
        <v>1</v>
      </c>
      <c r="C67">
        <v>16</v>
      </c>
      <c r="D67">
        <v>1000000</v>
      </c>
      <c r="E67">
        <v>91.5</v>
      </c>
      <c r="F67">
        <v>0.5</v>
      </c>
      <c r="G67" t="s">
        <v>18</v>
      </c>
      <c r="H67" t="s">
        <v>543</v>
      </c>
      <c r="I67" t="s">
        <v>20</v>
      </c>
      <c r="J67">
        <v>2.1000000000000001E-2</v>
      </c>
      <c r="K67" t="s">
        <v>117</v>
      </c>
    </row>
    <row r="68" spans="1:11">
      <c r="A68" s="6" t="str">
        <f>HYPERLINK("https://www.analog.com/en/ADAQ7988#details", "ADAQ7988")</f>
        <v>ADAQ7988</v>
      </c>
      <c r="B68">
        <v>1</v>
      </c>
      <c r="C68">
        <v>16</v>
      </c>
      <c r="D68">
        <v>500000</v>
      </c>
      <c r="E68">
        <v>91.5</v>
      </c>
      <c r="F68">
        <v>0.5</v>
      </c>
      <c r="G68" t="s">
        <v>18</v>
      </c>
      <c r="H68" t="s">
        <v>543</v>
      </c>
      <c r="I68" t="s">
        <v>20</v>
      </c>
      <c r="J68">
        <v>1.6500000000000001E-2</v>
      </c>
      <c r="K68" t="s">
        <v>117</v>
      </c>
    </row>
    <row r="69" spans="1:11">
      <c r="A69" s="6" t="str">
        <f>HYPERLINK("https://www.analog.com/en/LTC2320-12#details", "LTC2320-12")</f>
        <v>LTC2320-12</v>
      </c>
      <c r="B69">
        <v>8</v>
      </c>
      <c r="C69">
        <v>12</v>
      </c>
      <c r="D69">
        <v>1500000</v>
      </c>
      <c r="E69">
        <v>77</v>
      </c>
      <c r="F69">
        <v>0.25</v>
      </c>
      <c r="G69" t="s">
        <v>18</v>
      </c>
      <c r="H69" t="s">
        <v>30</v>
      </c>
      <c r="I69" t="s">
        <v>542</v>
      </c>
      <c r="J69">
        <v>0.10199999999999999</v>
      </c>
      <c r="K69" t="s">
        <v>111</v>
      </c>
    </row>
    <row r="70" spans="1:11">
      <c r="A70" s="6" t="str">
        <f>HYPERLINK("https://www.analog.com/en/LTC2320-14#details", "LTC2320-14")</f>
        <v>LTC2320-14</v>
      </c>
      <c r="B70">
        <v>8</v>
      </c>
      <c r="C70">
        <v>14</v>
      </c>
      <c r="D70">
        <v>1500000</v>
      </c>
      <c r="E70">
        <v>81</v>
      </c>
      <c r="F70">
        <v>1</v>
      </c>
      <c r="G70" t="s">
        <v>18</v>
      </c>
      <c r="H70" t="s">
        <v>30</v>
      </c>
      <c r="I70" t="s">
        <v>542</v>
      </c>
      <c r="J70">
        <v>0.10199999999999999</v>
      </c>
      <c r="K70" t="s">
        <v>111</v>
      </c>
    </row>
    <row r="71" spans="1:11">
      <c r="A71" s="6" t="str">
        <f>HYPERLINK("https://www.analog.com/en/LTC2325-16#details", "LTC2325-16")</f>
        <v>LTC2325-16</v>
      </c>
      <c r="B71">
        <v>4</v>
      </c>
      <c r="C71">
        <v>16</v>
      </c>
      <c r="D71">
        <v>5000000</v>
      </c>
      <c r="E71">
        <v>82</v>
      </c>
      <c r="F71">
        <v>2</v>
      </c>
      <c r="G71" t="s">
        <v>18</v>
      </c>
      <c r="H71" t="s">
        <v>537</v>
      </c>
      <c r="I71" t="s">
        <v>542</v>
      </c>
      <c r="J71">
        <v>0.10199999999999999</v>
      </c>
      <c r="K71" t="s">
        <v>111</v>
      </c>
    </row>
    <row r="72" spans="1:11">
      <c r="A72" s="6" t="str">
        <f>HYPERLINK("https://www.analog.com/en/LTC2358-18#details", "LTC2358-18")</f>
        <v>LTC2358-18</v>
      </c>
      <c r="B72">
        <v>8</v>
      </c>
      <c r="C72">
        <v>18</v>
      </c>
      <c r="D72">
        <v>200000</v>
      </c>
      <c r="E72">
        <v>96.4</v>
      </c>
      <c r="F72">
        <v>1</v>
      </c>
      <c r="G72" t="s">
        <v>18</v>
      </c>
      <c r="H72" t="s">
        <v>537</v>
      </c>
      <c r="I72" t="s">
        <v>542</v>
      </c>
      <c r="J72">
        <v>0.219</v>
      </c>
      <c r="K72" t="s">
        <v>98</v>
      </c>
    </row>
    <row r="73" spans="1:11">
      <c r="A73" s="6" t="str">
        <f>HYPERLINK("https://www.analog.com/en/LTC2500-32#details", "LTC2500-32")</f>
        <v>LTC2500-32</v>
      </c>
      <c r="B73">
        <v>1</v>
      </c>
      <c r="C73">
        <v>32</v>
      </c>
      <c r="D73">
        <v>1000000</v>
      </c>
      <c r="E73">
        <v>148</v>
      </c>
      <c r="F73" t="s">
        <v>11</v>
      </c>
      <c r="G73" t="s">
        <v>121</v>
      </c>
      <c r="H73" t="s">
        <v>30</v>
      </c>
      <c r="I73" t="s">
        <v>20</v>
      </c>
      <c r="J73">
        <v>2.4E-2</v>
      </c>
      <c r="K73" t="s">
        <v>123</v>
      </c>
    </row>
    <row r="74" spans="1:11">
      <c r="A74" s="6" t="str">
        <f>HYPERLINK("https://www.analog.com/en/AD4001#details", "AD4001")</f>
        <v>AD4001</v>
      </c>
      <c r="B74">
        <v>1</v>
      </c>
      <c r="C74">
        <v>16</v>
      </c>
      <c r="D74">
        <v>2000000</v>
      </c>
      <c r="E74">
        <v>96.2</v>
      </c>
      <c r="F74">
        <v>0.2</v>
      </c>
      <c r="G74" t="s">
        <v>18</v>
      </c>
      <c r="H74" t="s">
        <v>30</v>
      </c>
      <c r="I74" t="s">
        <v>20</v>
      </c>
      <c r="J74">
        <v>1.6E-2</v>
      </c>
      <c r="K74" t="s">
        <v>540</v>
      </c>
    </row>
    <row r="75" spans="1:11">
      <c r="A75" s="6" t="str">
        <f>HYPERLINK("https://www.analog.com/en/LTC2353-18#details", "LTC2353-18")</f>
        <v>LTC2353-18</v>
      </c>
      <c r="B75">
        <v>2</v>
      </c>
      <c r="C75">
        <v>18</v>
      </c>
      <c r="D75">
        <v>550000</v>
      </c>
      <c r="E75">
        <v>96.4</v>
      </c>
      <c r="F75">
        <v>1</v>
      </c>
      <c r="G75" t="s">
        <v>18</v>
      </c>
      <c r="H75" t="s">
        <v>537</v>
      </c>
      <c r="I75" t="s">
        <v>542</v>
      </c>
      <c r="J75">
        <v>0.187</v>
      </c>
      <c r="K75" t="s">
        <v>98</v>
      </c>
    </row>
    <row r="76" spans="1:11">
      <c r="A76" s="6" t="str">
        <f>HYPERLINK("https://www.analog.com/en/LTC2358-16#details", "LTC2358-16")</f>
        <v>LTC2358-16</v>
      </c>
      <c r="B76">
        <v>8</v>
      </c>
      <c r="C76">
        <v>16</v>
      </c>
      <c r="D76">
        <v>200000</v>
      </c>
      <c r="E76">
        <v>94.2</v>
      </c>
      <c r="F76">
        <v>0.3</v>
      </c>
      <c r="G76" t="s">
        <v>18</v>
      </c>
      <c r="H76" t="s">
        <v>537</v>
      </c>
      <c r="I76" t="s">
        <v>542</v>
      </c>
      <c r="J76">
        <v>0.219</v>
      </c>
      <c r="K76" t="s">
        <v>98</v>
      </c>
    </row>
    <row r="77" spans="1:11">
      <c r="A77" s="6" t="str">
        <f>HYPERLINK("https://www.analog.com/en/AD4000#details", "AD4000")</f>
        <v>AD4000</v>
      </c>
      <c r="B77">
        <v>1</v>
      </c>
      <c r="C77">
        <v>16</v>
      </c>
      <c r="D77">
        <v>2000000</v>
      </c>
      <c r="E77">
        <v>93</v>
      </c>
      <c r="F77">
        <v>0.2</v>
      </c>
      <c r="G77" t="s">
        <v>18</v>
      </c>
      <c r="H77" t="s">
        <v>43</v>
      </c>
      <c r="I77" t="s">
        <v>20</v>
      </c>
      <c r="J77">
        <v>1.4E-2</v>
      </c>
      <c r="K77" t="s">
        <v>540</v>
      </c>
    </row>
    <row r="78" spans="1:11">
      <c r="A78" s="6" t="str">
        <f>HYPERLINK("https://www.analog.com/en/AD4003#details", "AD4003")</f>
        <v>AD4003</v>
      </c>
      <c r="B78">
        <v>1</v>
      </c>
      <c r="C78">
        <v>18</v>
      </c>
      <c r="D78">
        <v>2000000</v>
      </c>
      <c r="E78">
        <v>100.5</v>
      </c>
      <c r="F78">
        <v>0.4</v>
      </c>
      <c r="G78" t="s">
        <v>18</v>
      </c>
      <c r="H78" t="s">
        <v>30</v>
      </c>
      <c r="I78" t="s">
        <v>20</v>
      </c>
      <c r="J78">
        <v>1.6E-2</v>
      </c>
      <c r="K78" t="s">
        <v>544</v>
      </c>
    </row>
    <row r="79" spans="1:11">
      <c r="A79" s="6" t="str">
        <f>HYPERLINK("https://www.analog.com/en/AD7605-4#details", "AD7605-4")</f>
        <v>AD7605-4</v>
      </c>
      <c r="B79">
        <v>4</v>
      </c>
      <c r="C79">
        <v>16</v>
      </c>
      <c r="D79">
        <v>300000</v>
      </c>
      <c r="E79">
        <v>90</v>
      </c>
      <c r="F79">
        <v>0.5</v>
      </c>
      <c r="G79" t="s">
        <v>18</v>
      </c>
      <c r="H79" t="s">
        <v>76</v>
      </c>
      <c r="I79" t="s">
        <v>538</v>
      </c>
      <c r="J79">
        <v>7.0999999999999994E-2</v>
      </c>
      <c r="K79" t="s">
        <v>49</v>
      </c>
    </row>
    <row r="80" spans="1:11">
      <c r="A80" s="6" t="str">
        <f>HYPERLINK("https://www.analog.com/en/AD7616#details", "AD7616")</f>
        <v>AD7616</v>
      </c>
      <c r="B80">
        <v>16</v>
      </c>
      <c r="C80">
        <v>16</v>
      </c>
      <c r="D80">
        <v>1000000</v>
      </c>
      <c r="E80">
        <v>90.5</v>
      </c>
      <c r="F80">
        <v>1</v>
      </c>
      <c r="G80" t="s">
        <v>18</v>
      </c>
      <c r="H80" t="s">
        <v>30</v>
      </c>
      <c r="I80" t="s">
        <v>538</v>
      </c>
      <c r="J80">
        <v>0.23</v>
      </c>
      <c r="K80" t="s">
        <v>107</v>
      </c>
    </row>
    <row r="81" spans="1:11">
      <c r="A81" s="6" t="str">
        <f>HYPERLINK("https://www.analog.com/en/LTC2310-14#details", "LTC2310-14")</f>
        <v>LTC2310-14</v>
      </c>
      <c r="B81">
        <v>1</v>
      </c>
      <c r="C81">
        <v>14</v>
      </c>
      <c r="D81">
        <v>2000000</v>
      </c>
      <c r="E81">
        <v>82</v>
      </c>
      <c r="F81">
        <v>0.8</v>
      </c>
      <c r="G81" t="s">
        <v>18</v>
      </c>
      <c r="H81" t="s">
        <v>30</v>
      </c>
      <c r="I81" t="s">
        <v>542</v>
      </c>
      <c r="J81">
        <v>2.5000000000000001E-2</v>
      </c>
      <c r="K81" t="s">
        <v>130</v>
      </c>
    </row>
    <row r="82" spans="1:11">
      <c r="A82" s="6" t="str">
        <f>HYPERLINK("https://www.analog.com/en/LTC2310-16#details", "LTC2310-16")</f>
        <v>LTC2310-16</v>
      </c>
      <c r="B82">
        <v>1</v>
      </c>
      <c r="C82">
        <v>16</v>
      </c>
      <c r="D82">
        <v>2000000</v>
      </c>
      <c r="E82">
        <v>82</v>
      </c>
      <c r="F82">
        <v>3</v>
      </c>
      <c r="G82" t="s">
        <v>18</v>
      </c>
      <c r="H82" t="s">
        <v>30</v>
      </c>
      <c r="I82" t="s">
        <v>542</v>
      </c>
      <c r="J82">
        <v>0.03</v>
      </c>
      <c r="K82" t="s">
        <v>130</v>
      </c>
    </row>
    <row r="83" spans="1:11">
      <c r="A83" s="6" t="str">
        <f>HYPERLINK("https://www.analog.com/en/LTC2311-12#details", "LTC2311-12")</f>
        <v>LTC2311-12</v>
      </c>
      <c r="B83">
        <v>1</v>
      </c>
      <c r="C83">
        <v>12</v>
      </c>
      <c r="D83">
        <v>5000000</v>
      </c>
      <c r="E83">
        <v>73</v>
      </c>
      <c r="F83">
        <v>0.25</v>
      </c>
      <c r="G83" t="s">
        <v>18</v>
      </c>
      <c r="H83" t="s">
        <v>545</v>
      </c>
      <c r="I83" t="s">
        <v>542</v>
      </c>
      <c r="J83">
        <v>0.03</v>
      </c>
      <c r="K83" t="s">
        <v>130</v>
      </c>
    </row>
    <row r="84" spans="1:11">
      <c r="A84" s="6" t="str">
        <f>HYPERLINK("https://www.analog.com/en/LTC2344-16#details", "LTC2344-16")</f>
        <v>LTC2344-16</v>
      </c>
      <c r="B84">
        <v>4</v>
      </c>
      <c r="C84">
        <v>16</v>
      </c>
      <c r="D84">
        <v>400000</v>
      </c>
      <c r="E84">
        <v>93.4</v>
      </c>
      <c r="F84">
        <v>0.3</v>
      </c>
      <c r="G84" t="s">
        <v>18</v>
      </c>
      <c r="H84" t="s">
        <v>30</v>
      </c>
      <c r="I84" t="s">
        <v>542</v>
      </c>
      <c r="J84">
        <v>8.1000000000000003E-2</v>
      </c>
      <c r="K84" t="s">
        <v>133</v>
      </c>
    </row>
    <row r="85" spans="1:11">
      <c r="A85" s="6" t="str">
        <f>HYPERLINK("https://www.analog.com/en/LTC2344-18#details", "LTC2344-18")</f>
        <v>LTC2344-18</v>
      </c>
      <c r="B85">
        <v>4</v>
      </c>
      <c r="C85">
        <v>18</v>
      </c>
      <c r="D85">
        <v>400000</v>
      </c>
      <c r="E85">
        <v>95</v>
      </c>
      <c r="F85">
        <v>1.5</v>
      </c>
      <c r="G85" t="s">
        <v>18</v>
      </c>
      <c r="H85" t="s">
        <v>30</v>
      </c>
      <c r="I85" t="s">
        <v>542</v>
      </c>
      <c r="J85">
        <v>8.1000000000000003E-2</v>
      </c>
      <c r="K85" t="s">
        <v>133</v>
      </c>
    </row>
    <row r="86" spans="1:11">
      <c r="A86" s="6" t="str">
        <f>HYPERLINK("https://www.analog.com/en/LTC2508-32#details", "LTC2508-32")</f>
        <v>LTC2508-32</v>
      </c>
      <c r="B86">
        <v>1</v>
      </c>
      <c r="C86">
        <v>32</v>
      </c>
      <c r="D86">
        <v>1000000</v>
      </c>
      <c r="E86">
        <v>145</v>
      </c>
      <c r="F86">
        <v>2147</v>
      </c>
      <c r="G86" t="s">
        <v>121</v>
      </c>
      <c r="H86" t="s">
        <v>30</v>
      </c>
      <c r="I86" t="s">
        <v>20</v>
      </c>
      <c r="J86">
        <v>2.4E-2</v>
      </c>
      <c r="K86" t="s">
        <v>123</v>
      </c>
    </row>
    <row r="87" spans="1:11">
      <c r="A87" s="6" t="str">
        <f>HYPERLINK("https://www.analog.com/en/RT2378-20#details", "RT2378-20")</f>
        <v>RT2378-20</v>
      </c>
      <c r="B87">
        <v>1</v>
      </c>
      <c r="C87">
        <v>20</v>
      </c>
      <c r="D87">
        <v>1000000</v>
      </c>
      <c r="E87">
        <v>104</v>
      </c>
      <c r="F87">
        <v>0.5</v>
      </c>
      <c r="G87" t="s">
        <v>18</v>
      </c>
      <c r="H87" t="s">
        <v>30</v>
      </c>
      <c r="I87" t="s">
        <v>20</v>
      </c>
      <c r="J87">
        <v>2.1000000000000001E-2</v>
      </c>
      <c r="K87" t="s">
        <v>134</v>
      </c>
    </row>
    <row r="88" spans="1:11">
      <c r="A88" s="6" t="str">
        <f>HYPERLINK("https://www.analog.com/en/LTC2311-14#details", "LTC2311-14")</f>
        <v>LTC2311-14</v>
      </c>
      <c r="B88">
        <v>1</v>
      </c>
      <c r="C88">
        <v>14</v>
      </c>
      <c r="D88">
        <v>5000000</v>
      </c>
      <c r="E88">
        <v>80</v>
      </c>
      <c r="F88">
        <v>0.75</v>
      </c>
      <c r="G88" t="s">
        <v>18</v>
      </c>
      <c r="H88" t="s">
        <v>545</v>
      </c>
      <c r="I88" t="s">
        <v>542</v>
      </c>
      <c r="J88">
        <v>0.03</v>
      </c>
      <c r="K88" t="s">
        <v>130</v>
      </c>
    </row>
    <row r="89" spans="1:11">
      <c r="A89" s="6" t="str">
        <f>HYPERLINK("https://www.analog.com/en/LTC2311-16#details", "LTC2311-16")</f>
        <v>LTC2311-16</v>
      </c>
      <c r="B89">
        <v>1</v>
      </c>
      <c r="C89">
        <v>16</v>
      </c>
      <c r="D89">
        <v>5000000</v>
      </c>
      <c r="E89">
        <v>82</v>
      </c>
      <c r="F89">
        <v>3</v>
      </c>
      <c r="G89" t="s">
        <v>18</v>
      </c>
      <c r="H89" t="s">
        <v>545</v>
      </c>
      <c r="I89" t="s">
        <v>542</v>
      </c>
      <c r="J89">
        <v>0.03</v>
      </c>
      <c r="K89" t="s">
        <v>130</v>
      </c>
    </row>
    <row r="90" spans="1:11">
      <c r="A90" s="6" t="str">
        <f>HYPERLINK("https://www.analog.com/en/AD7761#details", "AD7761")</f>
        <v>AD7761</v>
      </c>
      <c r="B90">
        <v>8</v>
      </c>
      <c r="C90">
        <v>16</v>
      </c>
      <c r="D90">
        <v>256000</v>
      </c>
      <c r="E90">
        <v>97.9</v>
      </c>
      <c r="F90">
        <v>1</v>
      </c>
      <c r="G90" t="s">
        <v>39</v>
      </c>
      <c r="H90" t="s">
        <v>30</v>
      </c>
      <c r="I90" t="s">
        <v>20</v>
      </c>
      <c r="J90">
        <v>7.4999999999999997E-2</v>
      </c>
      <c r="K90" t="s">
        <v>49</v>
      </c>
    </row>
    <row r="91" spans="1:11">
      <c r="A91" s="6" t="str">
        <f>HYPERLINK("https://www.analog.com/en/AD7768-4#details", "AD7768-4")</f>
        <v>AD7768-4</v>
      </c>
      <c r="B91">
        <v>4</v>
      </c>
      <c r="C91">
        <v>24</v>
      </c>
      <c r="D91">
        <v>256000</v>
      </c>
      <c r="E91">
        <v>107.8</v>
      </c>
      <c r="F91" t="s">
        <v>11</v>
      </c>
      <c r="G91" t="s">
        <v>39</v>
      </c>
      <c r="H91" t="s">
        <v>30</v>
      </c>
      <c r="I91" t="s">
        <v>20</v>
      </c>
      <c r="J91">
        <v>0.23499999999999999</v>
      </c>
      <c r="K91" t="s">
        <v>49</v>
      </c>
    </row>
    <row r="92" spans="1:11">
      <c r="A92" s="6" t="str">
        <f>HYPERLINK("https://www.analog.com/en/AD7770#details", "AD7770")</f>
        <v>AD7770</v>
      </c>
      <c r="B92">
        <v>8</v>
      </c>
      <c r="C92">
        <v>24</v>
      </c>
      <c r="D92">
        <v>32000</v>
      </c>
      <c r="E92">
        <v>103</v>
      </c>
      <c r="F92">
        <v>1.5</v>
      </c>
      <c r="G92" t="s">
        <v>39</v>
      </c>
      <c r="H92" t="s">
        <v>536</v>
      </c>
      <c r="I92" t="s">
        <v>20</v>
      </c>
      <c r="J92">
        <v>0.11700000000000001</v>
      </c>
      <c r="K92" t="s">
        <v>83</v>
      </c>
    </row>
    <row r="93" spans="1:11">
      <c r="A93" s="6" t="str">
        <f>HYPERLINK("https://www.analog.com/en/AD7779#details", "AD7779")</f>
        <v>AD7779</v>
      </c>
      <c r="B93">
        <v>8</v>
      </c>
      <c r="C93">
        <v>24</v>
      </c>
      <c r="D93">
        <v>16000</v>
      </c>
      <c r="E93">
        <v>108</v>
      </c>
      <c r="F93">
        <v>1.5</v>
      </c>
      <c r="G93" t="s">
        <v>39</v>
      </c>
      <c r="H93" t="s">
        <v>536</v>
      </c>
      <c r="I93" t="s">
        <v>20</v>
      </c>
      <c r="J93">
        <v>8.5999999999999993E-2</v>
      </c>
      <c r="K93" t="s">
        <v>83</v>
      </c>
    </row>
    <row r="94" spans="1:11">
      <c r="A94" s="6" t="str">
        <f>HYPERLINK("https://www.analog.com/en/LTC2335-16#details", "LTC2335-16")</f>
        <v>LTC2335-16</v>
      </c>
      <c r="B94">
        <v>8</v>
      </c>
      <c r="C94">
        <v>16</v>
      </c>
      <c r="D94">
        <v>1000000</v>
      </c>
      <c r="E94">
        <v>94.4</v>
      </c>
      <c r="F94">
        <v>0.3</v>
      </c>
      <c r="G94" t="s">
        <v>18</v>
      </c>
      <c r="H94" t="s">
        <v>536</v>
      </c>
      <c r="I94" t="s">
        <v>542</v>
      </c>
      <c r="J94">
        <v>0.182</v>
      </c>
      <c r="K94" t="s">
        <v>98</v>
      </c>
    </row>
    <row r="95" spans="1:11">
      <c r="A95" s="6" t="str">
        <f>HYPERLINK("https://www.analog.com/en/LTC2335-18#details", "LTC2335-18")</f>
        <v>LTC2335-18</v>
      </c>
      <c r="B95">
        <v>8</v>
      </c>
      <c r="C95">
        <v>18</v>
      </c>
      <c r="D95">
        <v>1000000</v>
      </c>
      <c r="E95">
        <v>96.7</v>
      </c>
      <c r="F95">
        <v>1</v>
      </c>
      <c r="G95" t="s">
        <v>18</v>
      </c>
      <c r="H95" t="s">
        <v>536</v>
      </c>
      <c r="I95" t="s">
        <v>542</v>
      </c>
      <c r="J95">
        <v>0.182</v>
      </c>
      <c r="K95" t="s">
        <v>98</v>
      </c>
    </row>
    <row r="96" spans="1:11">
      <c r="A96" s="6" t="str">
        <f>HYPERLINK("https://www.analog.com/en/LTC2345-16#details", "LTC2345-16")</f>
        <v>LTC2345-16</v>
      </c>
      <c r="B96">
        <v>8</v>
      </c>
      <c r="C96">
        <v>16</v>
      </c>
      <c r="D96">
        <v>200000</v>
      </c>
      <c r="E96">
        <v>91</v>
      </c>
      <c r="F96">
        <v>0.5</v>
      </c>
      <c r="G96" t="s">
        <v>18</v>
      </c>
      <c r="H96" t="s">
        <v>30</v>
      </c>
      <c r="I96" t="s">
        <v>542</v>
      </c>
      <c r="J96">
        <v>8.1000000000000003E-2</v>
      </c>
      <c r="K96" t="s">
        <v>143</v>
      </c>
    </row>
    <row r="97" spans="1:11">
      <c r="A97" s="6" t="str">
        <f>HYPERLINK("https://www.analog.com/en/LTC2345-18#details", "LTC2345-18")</f>
        <v>LTC2345-18</v>
      </c>
      <c r="B97">
        <v>8</v>
      </c>
      <c r="C97">
        <v>18</v>
      </c>
      <c r="D97">
        <v>200000</v>
      </c>
      <c r="E97">
        <v>91.8</v>
      </c>
      <c r="F97">
        <v>1.5</v>
      </c>
      <c r="G97" t="s">
        <v>18</v>
      </c>
      <c r="H97" t="s">
        <v>30</v>
      </c>
      <c r="I97" t="s">
        <v>542</v>
      </c>
      <c r="J97">
        <v>8.1000000000000003E-2</v>
      </c>
      <c r="K97" t="s">
        <v>143</v>
      </c>
    </row>
    <row r="98" spans="1:11">
      <c r="A98" s="6" t="str">
        <f>HYPERLINK("https://www.analog.com/en/LTC2385-16#details", "LTC2385-16")</f>
        <v>LTC2385-16</v>
      </c>
      <c r="B98">
        <v>1</v>
      </c>
      <c r="C98">
        <v>16</v>
      </c>
      <c r="D98">
        <v>5000000</v>
      </c>
      <c r="E98">
        <v>93.8</v>
      </c>
      <c r="F98">
        <v>0.15</v>
      </c>
      <c r="G98" t="s">
        <v>18</v>
      </c>
      <c r="H98" t="s">
        <v>30</v>
      </c>
      <c r="I98" t="s">
        <v>144</v>
      </c>
      <c r="J98">
        <v>7.8E-2</v>
      </c>
      <c r="K98" t="s">
        <v>133</v>
      </c>
    </row>
    <row r="99" spans="1:11">
      <c r="A99" s="6" t="str">
        <f>HYPERLINK("https://www.analog.com/en/LTC2385-18#details", "LTC2385-18")</f>
        <v>LTC2385-18</v>
      </c>
      <c r="B99">
        <v>1</v>
      </c>
      <c r="C99">
        <v>18</v>
      </c>
      <c r="D99">
        <v>5000000</v>
      </c>
      <c r="E99">
        <v>95.7</v>
      </c>
      <c r="F99">
        <v>0.6</v>
      </c>
      <c r="G99" t="s">
        <v>18</v>
      </c>
      <c r="H99" t="s">
        <v>30</v>
      </c>
      <c r="I99" t="s">
        <v>144</v>
      </c>
      <c r="J99">
        <v>7.8E-2</v>
      </c>
      <c r="K99" t="s">
        <v>133</v>
      </c>
    </row>
    <row r="100" spans="1:11">
      <c r="A100" s="6" t="str">
        <f>HYPERLINK("https://www.analog.com/en/LTC2386-16#details", "LTC2386-16")</f>
        <v>LTC2386-16</v>
      </c>
      <c r="B100">
        <v>1</v>
      </c>
      <c r="C100">
        <v>16</v>
      </c>
      <c r="D100">
        <v>10000000</v>
      </c>
      <c r="E100">
        <v>93.8</v>
      </c>
      <c r="F100">
        <v>0.15</v>
      </c>
      <c r="G100" t="s">
        <v>18</v>
      </c>
      <c r="H100" t="s">
        <v>30</v>
      </c>
      <c r="I100" t="s">
        <v>144</v>
      </c>
      <c r="J100">
        <v>9.7000000000000003E-2</v>
      </c>
      <c r="K100" t="s">
        <v>133</v>
      </c>
    </row>
    <row r="101" spans="1:11">
      <c r="A101" s="6" t="str">
        <f>HYPERLINK("https://www.analog.com/en/LTC2386-18#details", "LTC2386-18")</f>
        <v>LTC2386-18</v>
      </c>
      <c r="B101">
        <v>1</v>
      </c>
      <c r="C101">
        <v>18</v>
      </c>
      <c r="D101">
        <v>10000000</v>
      </c>
      <c r="E101">
        <v>95.7</v>
      </c>
      <c r="F101">
        <v>0.6</v>
      </c>
      <c r="G101" t="s">
        <v>18</v>
      </c>
      <c r="H101" t="s">
        <v>30</v>
      </c>
      <c r="I101" t="s">
        <v>144</v>
      </c>
      <c r="J101">
        <v>9.7000000000000003E-2</v>
      </c>
      <c r="K101" t="s">
        <v>133</v>
      </c>
    </row>
    <row r="102" spans="1:11">
      <c r="A102" s="6" t="str">
        <f>HYPERLINK("https://www.analog.com/en/AD7768#details", "AD7768")</f>
        <v>AD7768</v>
      </c>
      <c r="B102">
        <v>8</v>
      </c>
      <c r="C102">
        <v>24</v>
      </c>
      <c r="D102">
        <v>256000</v>
      </c>
      <c r="E102">
        <v>107.8</v>
      </c>
      <c r="F102" t="s">
        <v>11</v>
      </c>
      <c r="G102" t="s">
        <v>39</v>
      </c>
      <c r="H102" t="s">
        <v>30</v>
      </c>
      <c r="I102" t="s">
        <v>20</v>
      </c>
      <c r="J102">
        <v>0.41199999999999998</v>
      </c>
      <c r="K102" t="s">
        <v>541</v>
      </c>
    </row>
    <row r="103" spans="1:11">
      <c r="A103" s="6" t="str">
        <f>HYPERLINK("https://www.analog.com/en/LTC2310-12#details", "LTC2310-12")</f>
        <v>LTC2310-12</v>
      </c>
      <c r="B103">
        <v>1</v>
      </c>
      <c r="C103">
        <v>12</v>
      </c>
      <c r="D103">
        <v>2000000</v>
      </c>
      <c r="E103">
        <v>73</v>
      </c>
      <c r="F103">
        <v>0.25</v>
      </c>
      <c r="G103" t="s">
        <v>18</v>
      </c>
      <c r="H103" t="s">
        <v>30</v>
      </c>
      <c r="I103" t="s">
        <v>542</v>
      </c>
      <c r="J103">
        <v>2.5000000000000001E-2</v>
      </c>
      <c r="K103" t="s">
        <v>130</v>
      </c>
    </row>
    <row r="104" spans="1:11">
      <c r="A104" s="6" t="str">
        <f>HYPERLINK("https://www.analog.com/en/LTC2320-16#details", "LTC2320-16")</f>
        <v>LTC2320-16</v>
      </c>
      <c r="B104">
        <v>8</v>
      </c>
      <c r="C104">
        <v>16</v>
      </c>
      <c r="D104">
        <v>1500000</v>
      </c>
      <c r="E104">
        <v>82</v>
      </c>
      <c r="F104">
        <v>2</v>
      </c>
      <c r="G104" t="s">
        <v>18</v>
      </c>
      <c r="H104" t="s">
        <v>30</v>
      </c>
      <c r="I104" t="s">
        <v>542</v>
      </c>
      <c r="J104">
        <v>0.10199999999999999</v>
      </c>
      <c r="K104" t="s">
        <v>111</v>
      </c>
    </row>
    <row r="105" spans="1:11">
      <c r="A105" s="6" t="str">
        <f>HYPERLINK("https://www.analog.com/en/LTC2341-16#details", "LTC2341-16")</f>
        <v>LTC2341-16</v>
      </c>
      <c r="B105">
        <v>2</v>
      </c>
      <c r="C105">
        <v>16</v>
      </c>
      <c r="D105">
        <v>666000</v>
      </c>
      <c r="E105">
        <v>93.4</v>
      </c>
      <c r="F105">
        <v>0.3</v>
      </c>
      <c r="G105" t="s">
        <v>18</v>
      </c>
      <c r="H105" t="s">
        <v>30</v>
      </c>
      <c r="I105" t="s">
        <v>542</v>
      </c>
      <c r="J105">
        <v>7.3999999999999996E-2</v>
      </c>
      <c r="K105" t="s">
        <v>133</v>
      </c>
    </row>
    <row r="106" spans="1:11">
      <c r="A106" s="6" t="str">
        <f>HYPERLINK("https://www.analog.com/en/LTC2341-18#details", "LTC2341-18")</f>
        <v>LTC2341-18</v>
      </c>
      <c r="B106">
        <v>2</v>
      </c>
      <c r="C106">
        <v>18</v>
      </c>
      <c r="D106">
        <v>666000</v>
      </c>
      <c r="E106">
        <v>95</v>
      </c>
      <c r="F106">
        <v>1.5</v>
      </c>
      <c r="G106" t="s">
        <v>18</v>
      </c>
      <c r="H106" t="s">
        <v>30</v>
      </c>
      <c r="I106" t="s">
        <v>542</v>
      </c>
      <c r="J106">
        <v>7.3999999999999996E-2</v>
      </c>
      <c r="K106" t="s">
        <v>133</v>
      </c>
    </row>
    <row r="107" spans="1:11">
      <c r="A107" s="6" t="str">
        <f>HYPERLINK("https://www.analog.com/en/LTC2368-24#details", "LTC2368-24")</f>
        <v>LTC2368-24</v>
      </c>
      <c r="B107">
        <v>1</v>
      </c>
      <c r="C107">
        <v>24</v>
      </c>
      <c r="D107">
        <v>1000000</v>
      </c>
      <c r="E107">
        <v>98</v>
      </c>
      <c r="F107">
        <v>8.3000000000000007</v>
      </c>
      <c r="G107" t="s">
        <v>121</v>
      </c>
      <c r="H107" t="s">
        <v>543</v>
      </c>
      <c r="I107" t="s">
        <v>20</v>
      </c>
      <c r="J107">
        <v>2.1000000000000001E-2</v>
      </c>
      <c r="K107" t="s">
        <v>546</v>
      </c>
    </row>
    <row r="108" spans="1:11">
      <c r="A108" s="6" t="str">
        <f>HYPERLINK("https://www.analog.com/en/LTC2374-16#details", "LTC2374-16")</f>
        <v>LTC2374-16</v>
      </c>
      <c r="B108">
        <v>8</v>
      </c>
      <c r="C108">
        <v>16</v>
      </c>
      <c r="D108">
        <v>1600000</v>
      </c>
      <c r="E108">
        <v>96</v>
      </c>
      <c r="F108">
        <v>0.1</v>
      </c>
      <c r="G108" t="s">
        <v>18</v>
      </c>
      <c r="H108" t="s">
        <v>30</v>
      </c>
      <c r="I108" t="s">
        <v>20</v>
      </c>
      <c r="J108">
        <v>5.5E-2</v>
      </c>
      <c r="K108" t="s">
        <v>133</v>
      </c>
    </row>
    <row r="109" spans="1:11">
      <c r="A109" s="6" t="str">
        <f>HYPERLINK("https://www.analog.com/en/LTC2512-24#details", "LTC2512-24")</f>
        <v>LTC2512-24</v>
      </c>
      <c r="B109">
        <v>1</v>
      </c>
      <c r="C109">
        <v>24</v>
      </c>
      <c r="D109">
        <v>400000</v>
      </c>
      <c r="E109">
        <v>117</v>
      </c>
      <c r="F109">
        <v>16.7</v>
      </c>
      <c r="G109" t="s">
        <v>121</v>
      </c>
      <c r="H109" t="s">
        <v>30</v>
      </c>
      <c r="I109" t="s">
        <v>542</v>
      </c>
      <c r="J109">
        <v>0.03</v>
      </c>
      <c r="K109" t="s">
        <v>123</v>
      </c>
    </row>
    <row r="110" spans="1:11">
      <c r="A110" s="6" t="str">
        <f>HYPERLINK("https://www.analog.com/en/LTC2348-16#details", "LTC2348-16")</f>
        <v>LTC2348-16</v>
      </c>
      <c r="B110">
        <v>8</v>
      </c>
      <c r="C110">
        <v>16</v>
      </c>
      <c r="D110">
        <v>200000</v>
      </c>
      <c r="E110">
        <v>94.4</v>
      </c>
      <c r="F110">
        <v>0.3</v>
      </c>
      <c r="G110" t="s">
        <v>18</v>
      </c>
      <c r="H110" t="s">
        <v>545</v>
      </c>
      <c r="I110" t="s">
        <v>542</v>
      </c>
      <c r="J110">
        <v>0.14000000000000001</v>
      </c>
      <c r="K110" t="s">
        <v>98</v>
      </c>
    </row>
    <row r="111" spans="1:11">
      <c r="A111" s="6" t="str">
        <f>HYPERLINK("https://www.analog.com/en/LTC2380-24#details", "LTC2380-24")</f>
        <v>LTC2380-24</v>
      </c>
      <c r="B111">
        <v>1</v>
      </c>
      <c r="C111">
        <v>24</v>
      </c>
      <c r="D111">
        <v>2000000</v>
      </c>
      <c r="E111">
        <v>145</v>
      </c>
      <c r="F111">
        <v>8.4</v>
      </c>
      <c r="G111" t="s">
        <v>121</v>
      </c>
      <c r="H111" t="s">
        <v>30</v>
      </c>
      <c r="I111" t="s">
        <v>20</v>
      </c>
      <c r="J111">
        <v>2.8000000000000001E-2</v>
      </c>
      <c r="K111" t="s">
        <v>546</v>
      </c>
    </row>
    <row r="112" spans="1:11">
      <c r="A112" s="6" t="str">
        <f>HYPERLINK("https://www.analog.com/en/LTC2387-16#details", "LTC2387-16")</f>
        <v>LTC2387-16</v>
      </c>
      <c r="B112">
        <v>1</v>
      </c>
      <c r="C112">
        <v>16</v>
      </c>
      <c r="D112">
        <v>15000000</v>
      </c>
      <c r="E112">
        <v>93.8</v>
      </c>
      <c r="F112">
        <v>0.15</v>
      </c>
      <c r="G112" t="s">
        <v>18</v>
      </c>
      <c r="H112" t="s">
        <v>30</v>
      </c>
      <c r="I112" t="s">
        <v>144</v>
      </c>
      <c r="J112">
        <v>0.125</v>
      </c>
      <c r="K112" t="s">
        <v>133</v>
      </c>
    </row>
    <row r="113" spans="1:11">
      <c r="A113" s="6" t="str">
        <f>HYPERLINK("https://www.analog.com/en/LTC2387-18#details", "LTC2387-18")</f>
        <v>LTC2387-18</v>
      </c>
      <c r="B113">
        <v>1</v>
      </c>
      <c r="C113">
        <v>18</v>
      </c>
      <c r="D113">
        <v>15000000</v>
      </c>
      <c r="E113">
        <v>95.7</v>
      </c>
      <c r="F113">
        <v>0.6</v>
      </c>
      <c r="G113" t="s">
        <v>18</v>
      </c>
      <c r="H113" t="s">
        <v>30</v>
      </c>
      <c r="I113" t="s">
        <v>144</v>
      </c>
      <c r="J113">
        <v>0.125</v>
      </c>
      <c r="K113" t="s">
        <v>133</v>
      </c>
    </row>
    <row r="114" spans="1:11">
      <c r="A114" s="6" t="str">
        <f>HYPERLINK("https://www.analog.com/en/AD7091R-5#details", "AD7091R-5")</f>
        <v>AD7091R-5</v>
      </c>
      <c r="B114">
        <v>4</v>
      </c>
      <c r="C114">
        <v>12</v>
      </c>
      <c r="D114">
        <v>22220</v>
      </c>
      <c r="E114">
        <v>68</v>
      </c>
      <c r="F114">
        <v>0.8</v>
      </c>
      <c r="G114" t="s">
        <v>18</v>
      </c>
      <c r="H114" t="s">
        <v>76</v>
      </c>
      <c r="I114" t="s">
        <v>157</v>
      </c>
      <c r="J114">
        <v>1.7000000000000001E-4</v>
      </c>
      <c r="K114" t="s">
        <v>547</v>
      </c>
    </row>
    <row r="115" spans="1:11">
      <c r="A115" s="6" t="str">
        <f>HYPERLINK("https://www.analog.com/en/AD7124-4#details", "AD7124-4")</f>
        <v>AD7124-4</v>
      </c>
      <c r="B115">
        <v>4</v>
      </c>
      <c r="C115">
        <v>24</v>
      </c>
      <c r="D115">
        <v>19200</v>
      </c>
      <c r="E115" t="s">
        <v>11</v>
      </c>
      <c r="F115" t="s">
        <v>11</v>
      </c>
      <c r="G115" t="s">
        <v>39</v>
      </c>
      <c r="H115" t="s">
        <v>536</v>
      </c>
      <c r="I115" t="s">
        <v>20</v>
      </c>
      <c r="J115">
        <v>8.4199999999999998E-4</v>
      </c>
      <c r="K115" t="s">
        <v>548</v>
      </c>
    </row>
    <row r="116" spans="1:11">
      <c r="A116" s="6" t="str">
        <f>HYPERLINK("https://www.analog.com/en/AD7172-4#details", "AD7172-4")</f>
        <v>AD7172-4</v>
      </c>
      <c r="B116">
        <v>8</v>
      </c>
      <c r="C116">
        <v>24</v>
      </c>
      <c r="D116">
        <v>31250</v>
      </c>
      <c r="E116" t="s">
        <v>11</v>
      </c>
      <c r="F116" t="s">
        <v>11</v>
      </c>
      <c r="G116" t="s">
        <v>39</v>
      </c>
      <c r="H116" t="s">
        <v>536</v>
      </c>
      <c r="I116" t="s">
        <v>20</v>
      </c>
      <c r="J116">
        <v>1.0999999999999999E-2</v>
      </c>
      <c r="K116" t="s">
        <v>164</v>
      </c>
    </row>
    <row r="117" spans="1:11">
      <c r="A117" s="6" t="str">
        <f>HYPERLINK("https://www.analog.com/en/LTC2348-18#details", "LTC2348-18")</f>
        <v>LTC2348-18</v>
      </c>
      <c r="B117">
        <v>8</v>
      </c>
      <c r="C117">
        <v>18</v>
      </c>
      <c r="D117">
        <v>200000</v>
      </c>
      <c r="E117">
        <v>96.7</v>
      </c>
      <c r="F117">
        <v>0.75</v>
      </c>
      <c r="G117" t="s">
        <v>18</v>
      </c>
      <c r="H117" t="s">
        <v>545</v>
      </c>
      <c r="I117" t="s">
        <v>542</v>
      </c>
      <c r="J117">
        <v>0.14000000000000001</v>
      </c>
      <c r="K117" t="s">
        <v>98</v>
      </c>
    </row>
    <row r="118" spans="1:11">
      <c r="A118" s="6" t="str">
        <f>HYPERLINK("https://www.analog.com/en/LTC2372-16#details", "LTC2372-16")</f>
        <v>LTC2372-16</v>
      </c>
      <c r="B118">
        <v>8</v>
      </c>
      <c r="C118">
        <v>16</v>
      </c>
      <c r="D118">
        <v>500000</v>
      </c>
      <c r="E118">
        <v>96</v>
      </c>
      <c r="F118">
        <v>0.1</v>
      </c>
      <c r="G118" t="s">
        <v>18</v>
      </c>
      <c r="H118" t="s">
        <v>545</v>
      </c>
      <c r="I118" t="s">
        <v>20</v>
      </c>
      <c r="J118">
        <v>2.7E-2</v>
      </c>
      <c r="K118" t="s">
        <v>133</v>
      </c>
    </row>
    <row r="119" spans="1:11">
      <c r="A119" s="6" t="str">
        <f>HYPERLINK("https://www.analog.com/en/LTC2373-16#details", "LTC2373-16")</f>
        <v>LTC2373-16</v>
      </c>
      <c r="B119">
        <v>8</v>
      </c>
      <c r="C119">
        <v>16</v>
      </c>
      <c r="D119">
        <v>1000000</v>
      </c>
      <c r="E119">
        <v>96</v>
      </c>
      <c r="F119">
        <v>0.1</v>
      </c>
      <c r="G119" t="s">
        <v>18</v>
      </c>
      <c r="H119" t="s">
        <v>545</v>
      </c>
      <c r="I119" t="s">
        <v>20</v>
      </c>
      <c r="J119">
        <v>0.04</v>
      </c>
      <c r="K119" t="s">
        <v>133</v>
      </c>
    </row>
    <row r="120" spans="1:11">
      <c r="A120" s="6" t="str">
        <f>HYPERLINK("https://www.analog.com/en/AD7124-8#details", "AD7124-8")</f>
        <v>AD7124-8</v>
      </c>
      <c r="B120">
        <v>8</v>
      </c>
      <c r="C120">
        <v>24</v>
      </c>
      <c r="D120">
        <v>19200</v>
      </c>
      <c r="E120" t="s">
        <v>11</v>
      </c>
      <c r="F120" t="s">
        <v>11</v>
      </c>
      <c r="G120" t="s">
        <v>39</v>
      </c>
      <c r="H120" t="s">
        <v>536</v>
      </c>
      <c r="I120" t="s">
        <v>20</v>
      </c>
      <c r="J120">
        <v>8.4000000000000003E-4</v>
      </c>
      <c r="K120" t="s">
        <v>549</v>
      </c>
    </row>
    <row r="121" spans="1:11">
      <c r="A121" s="6" t="str">
        <f>HYPERLINK("https://www.analog.com/en/AD7177-2#details", "AD7177-2")</f>
        <v>AD7177-2</v>
      </c>
      <c r="B121">
        <v>4</v>
      </c>
      <c r="C121">
        <v>32</v>
      </c>
      <c r="D121">
        <v>10000</v>
      </c>
      <c r="E121" t="s">
        <v>11</v>
      </c>
      <c r="F121" t="s">
        <v>11</v>
      </c>
      <c r="G121" t="s">
        <v>39</v>
      </c>
      <c r="H121" t="s">
        <v>536</v>
      </c>
      <c r="I121" t="s">
        <v>20</v>
      </c>
      <c r="J121">
        <v>5.1999999999999998E-2</v>
      </c>
      <c r="K121" t="s">
        <v>169</v>
      </c>
    </row>
    <row r="122" spans="1:11">
      <c r="A122" s="6" t="str">
        <f>HYPERLINK("https://www.analog.com/en/AD7402#details", "AD7402")</f>
        <v>AD7402</v>
      </c>
      <c r="B122">
        <v>1</v>
      </c>
      <c r="C122">
        <v>16</v>
      </c>
      <c r="D122">
        <v>10000000</v>
      </c>
      <c r="E122">
        <v>87</v>
      </c>
      <c r="F122">
        <v>1</v>
      </c>
      <c r="G122" t="s">
        <v>57</v>
      </c>
      <c r="H122" t="s">
        <v>30</v>
      </c>
      <c r="I122" t="s">
        <v>58</v>
      </c>
      <c r="J122">
        <v>0.14499999999999999</v>
      </c>
      <c r="K122" t="s">
        <v>171</v>
      </c>
    </row>
    <row r="123" spans="1:11">
      <c r="A123" s="6" t="str">
        <f>HYPERLINK("https://www.analog.com/en/AD7915#details", "AD7915")</f>
        <v>AD7915</v>
      </c>
      <c r="B123">
        <v>1</v>
      </c>
      <c r="C123">
        <v>16</v>
      </c>
      <c r="D123">
        <v>1000000</v>
      </c>
      <c r="E123">
        <v>94</v>
      </c>
      <c r="F123">
        <v>0.4</v>
      </c>
      <c r="G123" t="s">
        <v>18</v>
      </c>
      <c r="H123" t="s">
        <v>30</v>
      </c>
      <c r="I123" t="s">
        <v>20</v>
      </c>
      <c r="J123">
        <v>7.0000000000000001E-3</v>
      </c>
      <c r="K123" t="s">
        <v>540</v>
      </c>
    </row>
    <row r="124" spans="1:11">
      <c r="A124" s="6" t="str">
        <f>HYPERLINK("https://www.analog.com/en/AD7916#details", "AD7916")</f>
        <v>AD7916</v>
      </c>
      <c r="B124">
        <v>1</v>
      </c>
      <c r="C124">
        <v>16</v>
      </c>
      <c r="D124">
        <v>500000</v>
      </c>
      <c r="E124">
        <v>94</v>
      </c>
      <c r="F124">
        <v>0.4</v>
      </c>
      <c r="G124" t="s">
        <v>18</v>
      </c>
      <c r="H124" t="s">
        <v>30</v>
      </c>
      <c r="I124" t="s">
        <v>20</v>
      </c>
      <c r="J124">
        <v>3.7000000000000002E-3</v>
      </c>
      <c r="K124" t="s">
        <v>540</v>
      </c>
    </row>
    <row r="125" spans="1:11">
      <c r="A125" s="6" t="str">
        <f>HYPERLINK("https://www.analog.com/en/LTC2372-18#details", "LTC2372-18")</f>
        <v>LTC2372-18</v>
      </c>
      <c r="B125">
        <v>8</v>
      </c>
      <c r="C125">
        <v>18</v>
      </c>
      <c r="D125">
        <v>500000</v>
      </c>
      <c r="E125">
        <v>100</v>
      </c>
      <c r="F125">
        <v>0.5</v>
      </c>
      <c r="G125" t="s">
        <v>18</v>
      </c>
      <c r="H125" t="s">
        <v>545</v>
      </c>
      <c r="I125" t="s">
        <v>20</v>
      </c>
      <c r="J125">
        <v>2.7E-2</v>
      </c>
      <c r="K125" t="s">
        <v>133</v>
      </c>
    </row>
    <row r="126" spans="1:11">
      <c r="A126" s="6" t="str">
        <f>HYPERLINK("https://www.analog.com/en/LTC2373-18#details", "LTC2373-18")</f>
        <v>LTC2373-18</v>
      </c>
      <c r="B126">
        <v>8</v>
      </c>
      <c r="C126">
        <v>18</v>
      </c>
      <c r="D126">
        <v>1000000</v>
      </c>
      <c r="E126">
        <v>100</v>
      </c>
      <c r="F126">
        <v>0.5</v>
      </c>
      <c r="G126" t="s">
        <v>18</v>
      </c>
      <c r="H126" t="s">
        <v>545</v>
      </c>
      <c r="I126" t="s">
        <v>20</v>
      </c>
      <c r="J126">
        <v>0.04</v>
      </c>
      <c r="K126" t="s">
        <v>133</v>
      </c>
    </row>
    <row r="127" spans="1:11">
      <c r="A127" s="6" t="str">
        <f>HYPERLINK("https://www.analog.com/en/ADAR7251#details", "ADAR7251")</f>
        <v>ADAR7251</v>
      </c>
      <c r="B127">
        <v>4</v>
      </c>
      <c r="C127">
        <v>16</v>
      </c>
      <c r="D127">
        <v>1200000</v>
      </c>
      <c r="E127" t="s">
        <v>11</v>
      </c>
      <c r="F127" t="s">
        <v>11</v>
      </c>
      <c r="G127" t="s">
        <v>39</v>
      </c>
      <c r="H127" t="s">
        <v>537</v>
      </c>
      <c r="I127" t="s">
        <v>20</v>
      </c>
      <c r="J127">
        <v>0.4</v>
      </c>
      <c r="K127" t="s">
        <v>175</v>
      </c>
    </row>
    <row r="128" spans="1:11">
      <c r="A128" s="6" t="str">
        <f>HYPERLINK("https://www.analog.com/en/AD7172-2#details", "AD7172-2")</f>
        <v>AD7172-2</v>
      </c>
      <c r="B128">
        <v>4</v>
      </c>
      <c r="C128">
        <v>24</v>
      </c>
      <c r="D128">
        <v>31250</v>
      </c>
      <c r="E128" t="s">
        <v>11</v>
      </c>
      <c r="F128" t="s">
        <v>11</v>
      </c>
      <c r="G128" t="s">
        <v>39</v>
      </c>
      <c r="H128" t="s">
        <v>545</v>
      </c>
      <c r="I128" t="s">
        <v>20</v>
      </c>
      <c r="J128">
        <v>1.0999999999999999E-2</v>
      </c>
      <c r="K128" t="s">
        <v>169</v>
      </c>
    </row>
    <row r="129" spans="1:11">
      <c r="A129" s="6" t="str">
        <f>HYPERLINK("https://www.analog.com/en/AD7405#details", "AD7405")</f>
        <v>AD7405</v>
      </c>
      <c r="B129">
        <v>1</v>
      </c>
      <c r="C129">
        <v>16</v>
      </c>
      <c r="D129">
        <v>20000000</v>
      </c>
      <c r="E129">
        <v>88</v>
      </c>
      <c r="F129">
        <v>2</v>
      </c>
      <c r="G129" t="s">
        <v>57</v>
      </c>
      <c r="H129" t="s">
        <v>30</v>
      </c>
      <c r="I129" t="s">
        <v>177</v>
      </c>
      <c r="J129">
        <v>0.20799999999999999</v>
      </c>
      <c r="K129" t="s">
        <v>179</v>
      </c>
    </row>
    <row r="130" spans="1:11">
      <c r="A130" s="6" t="str">
        <f>HYPERLINK("https://www.analog.com/en/AD7981#details", "AD7981")</f>
        <v>AD7981</v>
      </c>
      <c r="B130">
        <v>1</v>
      </c>
      <c r="C130">
        <v>16</v>
      </c>
      <c r="D130">
        <v>600000</v>
      </c>
      <c r="E130">
        <v>91</v>
      </c>
      <c r="F130">
        <v>0.7</v>
      </c>
      <c r="G130" t="s">
        <v>18</v>
      </c>
      <c r="H130" t="s">
        <v>43</v>
      </c>
      <c r="I130" t="s">
        <v>20</v>
      </c>
      <c r="J130">
        <v>4.6800000000000001E-3</v>
      </c>
      <c r="K130" t="s">
        <v>550</v>
      </c>
    </row>
    <row r="131" spans="1:11">
      <c r="A131" s="6" t="str">
        <f>HYPERLINK("https://www.analog.com/en/AD7175-2#details", "AD7175-2")</f>
        <v>AD7175-2</v>
      </c>
      <c r="B131">
        <v>4</v>
      </c>
      <c r="C131">
        <v>24</v>
      </c>
      <c r="D131">
        <v>250000</v>
      </c>
      <c r="E131" t="s">
        <v>11</v>
      </c>
      <c r="F131" t="s">
        <v>11</v>
      </c>
      <c r="G131" t="s">
        <v>39</v>
      </c>
      <c r="H131" t="s">
        <v>545</v>
      </c>
      <c r="I131" t="s">
        <v>20</v>
      </c>
      <c r="J131">
        <v>4.2500000000000003E-2</v>
      </c>
      <c r="K131" t="s">
        <v>169</v>
      </c>
    </row>
    <row r="132" spans="1:11">
      <c r="A132" s="6" t="str">
        <f>HYPERLINK("https://www.analog.com/en/AD7903#details", "AD7903")</f>
        <v>AD7903</v>
      </c>
      <c r="B132">
        <v>2</v>
      </c>
      <c r="C132">
        <v>16</v>
      </c>
      <c r="D132">
        <v>1000000</v>
      </c>
      <c r="E132">
        <v>94</v>
      </c>
      <c r="F132">
        <v>0.5</v>
      </c>
      <c r="G132" t="s">
        <v>18</v>
      </c>
      <c r="H132" t="s">
        <v>30</v>
      </c>
      <c r="I132" t="s">
        <v>20</v>
      </c>
      <c r="J132">
        <v>1.2E-2</v>
      </c>
      <c r="K132" t="s">
        <v>186</v>
      </c>
    </row>
    <row r="133" spans="1:11">
      <c r="A133" s="6" t="str">
        <f>HYPERLINK("https://www.analog.com/en/LTC2321-12#details", "LTC2321-12")</f>
        <v>LTC2321-12</v>
      </c>
      <c r="B133">
        <v>2</v>
      </c>
      <c r="C133">
        <v>12</v>
      </c>
      <c r="D133">
        <v>2000000</v>
      </c>
      <c r="E133">
        <v>73</v>
      </c>
      <c r="F133">
        <v>0.5</v>
      </c>
      <c r="G133" t="s">
        <v>18</v>
      </c>
      <c r="H133" t="s">
        <v>536</v>
      </c>
      <c r="I133" t="s">
        <v>542</v>
      </c>
      <c r="J133">
        <v>3.6999999999999998E-2</v>
      </c>
      <c r="K133" t="s">
        <v>188</v>
      </c>
    </row>
    <row r="134" spans="1:11">
      <c r="A134" s="6" t="str">
        <f>HYPERLINK("https://www.analog.com/en/LTC2321-14#details", "LTC2321-14")</f>
        <v>LTC2321-14</v>
      </c>
      <c r="B134">
        <v>2</v>
      </c>
      <c r="C134">
        <v>14</v>
      </c>
      <c r="D134">
        <v>2000000</v>
      </c>
      <c r="E134">
        <v>80</v>
      </c>
      <c r="F134">
        <v>1</v>
      </c>
      <c r="G134" t="s">
        <v>18</v>
      </c>
      <c r="H134" t="s">
        <v>536</v>
      </c>
      <c r="I134" t="s">
        <v>542</v>
      </c>
      <c r="J134">
        <v>3.6999999999999998E-2</v>
      </c>
      <c r="K134" t="s">
        <v>188</v>
      </c>
    </row>
    <row r="135" spans="1:11">
      <c r="A135" s="6" t="str">
        <f>HYPERLINK("https://www.analog.com/en/LTC2321-16#details", "LTC2321-16")</f>
        <v>LTC2321-16</v>
      </c>
      <c r="B135">
        <v>2</v>
      </c>
      <c r="C135">
        <v>16</v>
      </c>
      <c r="D135">
        <v>2000000</v>
      </c>
      <c r="E135">
        <v>81</v>
      </c>
      <c r="F135">
        <v>4</v>
      </c>
      <c r="G135" t="s">
        <v>18</v>
      </c>
      <c r="H135" t="s">
        <v>536</v>
      </c>
      <c r="I135" t="s">
        <v>542</v>
      </c>
      <c r="J135">
        <v>3.6999999999999998E-2</v>
      </c>
      <c r="K135" t="s">
        <v>188</v>
      </c>
    </row>
    <row r="136" spans="1:11">
      <c r="A136" s="6" t="str">
        <f>HYPERLINK("https://www.analog.com/en/LTC2323-12#details", "LTC2323-12")</f>
        <v>LTC2323-12</v>
      </c>
      <c r="B136">
        <v>2</v>
      </c>
      <c r="C136">
        <v>12</v>
      </c>
      <c r="D136">
        <v>5000000</v>
      </c>
      <c r="E136">
        <v>73</v>
      </c>
      <c r="F136">
        <v>0.5</v>
      </c>
      <c r="G136" t="s">
        <v>18</v>
      </c>
      <c r="H136" t="s">
        <v>536</v>
      </c>
      <c r="I136" t="s">
        <v>542</v>
      </c>
      <c r="J136">
        <v>5.5E-2</v>
      </c>
      <c r="K136" t="s">
        <v>188</v>
      </c>
    </row>
    <row r="137" spans="1:11">
      <c r="A137" s="6" t="str">
        <f>HYPERLINK("https://www.analog.com/en/LTC2323-14#details", "LTC2323-14")</f>
        <v>LTC2323-14</v>
      </c>
      <c r="B137">
        <v>2</v>
      </c>
      <c r="C137">
        <v>14</v>
      </c>
      <c r="D137">
        <v>5000000</v>
      </c>
      <c r="E137">
        <v>80</v>
      </c>
      <c r="F137">
        <v>1</v>
      </c>
      <c r="G137" t="s">
        <v>18</v>
      </c>
      <c r="H137" t="s">
        <v>536</v>
      </c>
      <c r="I137" t="s">
        <v>542</v>
      </c>
      <c r="J137">
        <v>5.5E-2</v>
      </c>
      <c r="K137" t="s">
        <v>188</v>
      </c>
    </row>
    <row r="138" spans="1:11">
      <c r="A138" s="6" t="str">
        <f>HYPERLINK("https://www.analog.com/en/LTC2326-16#details", "LTC2326-16")</f>
        <v>LTC2326-16</v>
      </c>
      <c r="B138">
        <v>1</v>
      </c>
      <c r="C138">
        <v>16</v>
      </c>
      <c r="D138">
        <v>250000</v>
      </c>
      <c r="E138">
        <v>93.5</v>
      </c>
      <c r="F138">
        <v>0.25</v>
      </c>
      <c r="G138" t="s">
        <v>18</v>
      </c>
      <c r="H138" t="s">
        <v>43</v>
      </c>
      <c r="I138" t="s">
        <v>20</v>
      </c>
      <c r="J138">
        <v>2.8000000000000001E-2</v>
      </c>
      <c r="K138" t="s">
        <v>134</v>
      </c>
    </row>
    <row r="139" spans="1:11">
      <c r="A139" s="6" t="str">
        <f>HYPERLINK("https://www.analog.com/en/LTC2327-16#details", "LTC2327-16")</f>
        <v>LTC2327-16</v>
      </c>
      <c r="B139">
        <v>1</v>
      </c>
      <c r="C139">
        <v>16</v>
      </c>
      <c r="D139">
        <v>500000</v>
      </c>
      <c r="E139">
        <v>93.5</v>
      </c>
      <c r="F139">
        <v>0.25</v>
      </c>
      <c r="G139" t="s">
        <v>18</v>
      </c>
      <c r="H139" t="s">
        <v>43</v>
      </c>
      <c r="I139" t="s">
        <v>20</v>
      </c>
      <c r="J139">
        <v>3.5999999999999997E-2</v>
      </c>
      <c r="K139" t="s">
        <v>134</v>
      </c>
    </row>
    <row r="140" spans="1:11">
      <c r="A140" s="6" t="str">
        <f>HYPERLINK("https://www.analog.com/en/LTC2328-16#details", "LTC2328-16")</f>
        <v>LTC2328-16</v>
      </c>
      <c r="B140">
        <v>1</v>
      </c>
      <c r="C140">
        <v>16</v>
      </c>
      <c r="D140">
        <v>1000000</v>
      </c>
      <c r="E140">
        <v>93.5</v>
      </c>
      <c r="F140">
        <v>0.25</v>
      </c>
      <c r="G140" t="s">
        <v>18</v>
      </c>
      <c r="H140" t="s">
        <v>43</v>
      </c>
      <c r="I140" t="s">
        <v>20</v>
      </c>
      <c r="J140">
        <v>0.05</v>
      </c>
      <c r="K140" t="s">
        <v>134</v>
      </c>
    </row>
    <row r="141" spans="1:11">
      <c r="A141" s="6" t="str">
        <f>HYPERLINK("https://www.analog.com/en/AD7403-8#details", "AD7403-8")</f>
        <v>AD7403-8</v>
      </c>
      <c r="B141">
        <v>1</v>
      </c>
      <c r="C141">
        <v>16</v>
      </c>
      <c r="D141">
        <v>20000000</v>
      </c>
      <c r="E141">
        <v>88</v>
      </c>
      <c r="F141">
        <v>2</v>
      </c>
      <c r="G141" t="s">
        <v>57</v>
      </c>
      <c r="H141" t="s">
        <v>30</v>
      </c>
      <c r="I141" t="s">
        <v>58</v>
      </c>
      <c r="J141">
        <v>0.187</v>
      </c>
      <c r="K141" t="s">
        <v>551</v>
      </c>
    </row>
    <row r="142" spans="1:11">
      <c r="A142" s="6" t="str">
        <f>HYPERLINK("https://www.analog.com/en/AD7902#details", "AD7902")</f>
        <v>AD7902</v>
      </c>
      <c r="B142">
        <v>2</v>
      </c>
      <c r="C142">
        <v>16</v>
      </c>
      <c r="D142">
        <v>1000000</v>
      </c>
      <c r="E142">
        <v>91.5</v>
      </c>
      <c r="F142">
        <v>1</v>
      </c>
      <c r="G142" t="s">
        <v>18</v>
      </c>
      <c r="H142" t="s">
        <v>43</v>
      </c>
      <c r="I142" t="s">
        <v>20</v>
      </c>
      <c r="J142">
        <v>1.2E-2</v>
      </c>
      <c r="K142" t="s">
        <v>186</v>
      </c>
    </row>
    <row r="143" spans="1:11">
      <c r="A143" s="6" t="str">
        <f>HYPERLINK("https://www.analog.com/en/LTC2323-16#details", "LTC2323-16")</f>
        <v>LTC2323-16</v>
      </c>
      <c r="B143">
        <v>2</v>
      </c>
      <c r="C143">
        <v>16</v>
      </c>
      <c r="D143">
        <v>5000000</v>
      </c>
      <c r="E143">
        <v>81</v>
      </c>
      <c r="F143">
        <v>4</v>
      </c>
      <c r="G143" t="s">
        <v>18</v>
      </c>
      <c r="H143" t="s">
        <v>536</v>
      </c>
      <c r="I143" t="s">
        <v>542</v>
      </c>
      <c r="J143">
        <v>5.5E-2</v>
      </c>
      <c r="K143" t="s">
        <v>188</v>
      </c>
    </row>
    <row r="144" spans="1:11">
      <c r="A144" s="6" t="str">
        <f>HYPERLINK("https://www.analog.com/en/LTC2326-18#details", "LTC2326-18")</f>
        <v>LTC2326-18</v>
      </c>
      <c r="B144">
        <v>1</v>
      </c>
      <c r="C144">
        <v>18</v>
      </c>
      <c r="D144">
        <v>250000</v>
      </c>
      <c r="E144">
        <v>95</v>
      </c>
      <c r="F144">
        <v>1</v>
      </c>
      <c r="G144" t="s">
        <v>18</v>
      </c>
      <c r="H144" t="s">
        <v>43</v>
      </c>
      <c r="I144" t="s">
        <v>20</v>
      </c>
      <c r="J144">
        <v>0.05</v>
      </c>
      <c r="K144" t="s">
        <v>134</v>
      </c>
    </row>
    <row r="145" spans="1:11">
      <c r="A145" s="6" t="str">
        <f>HYPERLINK("https://www.analog.com/en/LTC2327-18#details", "LTC2327-18")</f>
        <v>LTC2327-18</v>
      </c>
      <c r="B145">
        <v>1</v>
      </c>
      <c r="C145">
        <v>18</v>
      </c>
      <c r="D145">
        <v>500000</v>
      </c>
      <c r="E145">
        <v>95</v>
      </c>
      <c r="F145">
        <v>1</v>
      </c>
      <c r="G145" t="s">
        <v>18</v>
      </c>
      <c r="H145" t="s">
        <v>43</v>
      </c>
      <c r="I145" t="s">
        <v>20</v>
      </c>
      <c r="J145">
        <v>5.7000000000000002E-2</v>
      </c>
      <c r="K145" t="s">
        <v>134</v>
      </c>
    </row>
    <row r="146" spans="1:11">
      <c r="A146" s="6" t="str">
        <f>HYPERLINK("https://www.analog.com/en/LTC2328-18#details", "LTC2328-18")</f>
        <v>LTC2328-18</v>
      </c>
      <c r="B146">
        <v>1</v>
      </c>
      <c r="C146">
        <v>18</v>
      </c>
      <c r="D146">
        <v>1000000</v>
      </c>
      <c r="E146">
        <v>95</v>
      </c>
      <c r="F146">
        <v>1</v>
      </c>
      <c r="G146" t="s">
        <v>18</v>
      </c>
      <c r="H146" t="s">
        <v>43</v>
      </c>
      <c r="I146" t="s">
        <v>20</v>
      </c>
      <c r="J146">
        <v>7.2499999999999995E-2</v>
      </c>
      <c r="K146" t="s">
        <v>134</v>
      </c>
    </row>
    <row r="147" spans="1:11">
      <c r="A147" s="6" t="str">
        <f>HYPERLINK("https://www.analog.com/en/AD7091R-2#details", "AD7091R-2")</f>
        <v>AD7091R-2</v>
      </c>
      <c r="B147">
        <v>2</v>
      </c>
      <c r="C147">
        <v>12</v>
      </c>
      <c r="D147">
        <v>1000000</v>
      </c>
      <c r="E147">
        <v>70</v>
      </c>
      <c r="F147">
        <v>0.7</v>
      </c>
      <c r="G147" t="s">
        <v>18</v>
      </c>
      <c r="H147" t="s">
        <v>76</v>
      </c>
      <c r="I147" t="s">
        <v>20</v>
      </c>
      <c r="J147">
        <v>2.8E-3</v>
      </c>
      <c r="K147" t="s">
        <v>552</v>
      </c>
    </row>
    <row r="148" spans="1:11">
      <c r="A148" s="6" t="str">
        <f>HYPERLINK("https://www.analog.com/en/AD7091R-4#details", "AD7091R-4")</f>
        <v>AD7091R-4</v>
      </c>
      <c r="B148">
        <v>4</v>
      </c>
      <c r="C148">
        <v>12</v>
      </c>
      <c r="D148">
        <v>1000000</v>
      </c>
      <c r="E148">
        <v>70</v>
      </c>
      <c r="F148">
        <v>0.7</v>
      </c>
      <c r="G148" t="s">
        <v>18</v>
      </c>
      <c r="H148" t="s">
        <v>76</v>
      </c>
      <c r="I148" t="s">
        <v>20</v>
      </c>
      <c r="J148">
        <v>2.8E-3</v>
      </c>
      <c r="K148" t="s">
        <v>547</v>
      </c>
    </row>
    <row r="149" spans="1:11">
      <c r="A149" s="6" t="str">
        <f>HYPERLINK("https://www.analog.com/en/AD7091R-8#details", "AD7091R-8")</f>
        <v>AD7091R-8</v>
      </c>
      <c r="B149">
        <v>8</v>
      </c>
      <c r="C149">
        <v>12</v>
      </c>
      <c r="D149">
        <v>1000000</v>
      </c>
      <c r="E149">
        <v>70</v>
      </c>
      <c r="F149">
        <v>0.7</v>
      </c>
      <c r="G149" t="s">
        <v>18</v>
      </c>
      <c r="H149" t="s">
        <v>76</v>
      </c>
      <c r="I149" t="s">
        <v>20</v>
      </c>
      <c r="J149">
        <v>2.8E-3</v>
      </c>
      <c r="K149" t="s">
        <v>553</v>
      </c>
    </row>
    <row r="150" spans="1:11">
      <c r="A150" s="6" t="str">
        <f>HYPERLINK("https://www.analog.com/en/AD7656A#details", "AD7656A")</f>
        <v>AD7656A</v>
      </c>
      <c r="B150">
        <v>6</v>
      </c>
      <c r="C150">
        <v>16</v>
      </c>
      <c r="D150">
        <v>250000</v>
      </c>
      <c r="E150">
        <v>86.5</v>
      </c>
      <c r="F150">
        <v>1</v>
      </c>
      <c r="G150" t="s">
        <v>18</v>
      </c>
      <c r="H150" t="s">
        <v>76</v>
      </c>
      <c r="I150" t="s">
        <v>538</v>
      </c>
      <c r="J150">
        <v>0.14299999999999999</v>
      </c>
      <c r="K150" t="s">
        <v>49</v>
      </c>
    </row>
    <row r="151" spans="1:11">
      <c r="A151" s="6" t="str">
        <f>HYPERLINK("https://www.analog.com/en/AD7656A-1#details", "AD7656A-1")</f>
        <v>AD7656A-1</v>
      </c>
      <c r="B151">
        <v>6</v>
      </c>
      <c r="C151">
        <v>16</v>
      </c>
      <c r="D151">
        <v>250000</v>
      </c>
      <c r="E151">
        <v>88</v>
      </c>
      <c r="F151">
        <v>1</v>
      </c>
      <c r="G151" t="s">
        <v>18</v>
      </c>
      <c r="H151" t="s">
        <v>76</v>
      </c>
      <c r="I151" t="s">
        <v>538</v>
      </c>
      <c r="J151">
        <v>0.14000000000000001</v>
      </c>
      <c r="K151" t="s">
        <v>49</v>
      </c>
    </row>
    <row r="152" spans="1:11">
      <c r="A152" s="6" t="str">
        <f>HYPERLINK("https://www.analog.com/en/AD7989-1#details", "AD7989-1")</f>
        <v>AD7989-1</v>
      </c>
      <c r="B152">
        <v>1</v>
      </c>
      <c r="C152">
        <v>18</v>
      </c>
      <c r="D152">
        <v>100000</v>
      </c>
      <c r="E152">
        <v>98</v>
      </c>
      <c r="F152">
        <v>1</v>
      </c>
      <c r="G152" t="s">
        <v>18</v>
      </c>
      <c r="H152" t="s">
        <v>30</v>
      </c>
      <c r="I152" t="s">
        <v>20</v>
      </c>
      <c r="J152">
        <v>6.9999999999999999E-4</v>
      </c>
      <c r="K152" t="s">
        <v>540</v>
      </c>
    </row>
    <row r="153" spans="1:11">
      <c r="A153" s="6" t="str">
        <f>HYPERLINK("https://www.analog.com/en/AD7989-5#details", "AD7989-5")</f>
        <v>AD7989-5</v>
      </c>
      <c r="B153">
        <v>1</v>
      </c>
      <c r="C153">
        <v>18</v>
      </c>
      <c r="D153">
        <v>500000</v>
      </c>
      <c r="E153">
        <v>98</v>
      </c>
      <c r="F153">
        <v>1</v>
      </c>
      <c r="G153" t="s">
        <v>18</v>
      </c>
      <c r="H153" t="s">
        <v>30</v>
      </c>
      <c r="I153" t="s">
        <v>20</v>
      </c>
      <c r="J153">
        <v>3.5000000000000001E-3</v>
      </c>
      <c r="K153" t="s">
        <v>540</v>
      </c>
    </row>
    <row r="154" spans="1:11">
      <c r="A154" s="6" t="str">
        <f>HYPERLINK("https://www.analog.com/en/AD7173-8#details", "AD7173-8")</f>
        <v>AD7173-8</v>
      </c>
      <c r="B154">
        <v>16</v>
      </c>
      <c r="C154">
        <v>24</v>
      </c>
      <c r="D154">
        <v>31250</v>
      </c>
      <c r="E154" t="s">
        <v>11</v>
      </c>
      <c r="F154" t="s">
        <v>11</v>
      </c>
      <c r="G154" t="s">
        <v>39</v>
      </c>
      <c r="H154" t="s">
        <v>536</v>
      </c>
      <c r="I154" t="s">
        <v>20</v>
      </c>
      <c r="J154">
        <v>2.8000000000000001E-2</v>
      </c>
      <c r="K154" t="s">
        <v>63</v>
      </c>
    </row>
    <row r="155" spans="1:11">
      <c r="A155" s="6" t="str">
        <f>HYPERLINK("https://www.analog.com/en/ADE7912#details", "ADE7912")</f>
        <v>ADE7912</v>
      </c>
      <c r="B155">
        <v>2</v>
      </c>
      <c r="C155">
        <v>24</v>
      </c>
      <c r="D155">
        <v>8000</v>
      </c>
      <c r="E155">
        <v>70</v>
      </c>
      <c r="F155" t="s">
        <v>11</v>
      </c>
      <c r="G155" t="s">
        <v>39</v>
      </c>
      <c r="H155" t="s">
        <v>43</v>
      </c>
      <c r="I155" t="s">
        <v>77</v>
      </c>
      <c r="J155">
        <v>4.1250000000000002E-2</v>
      </c>
      <c r="K155" t="s">
        <v>200</v>
      </c>
    </row>
    <row r="156" spans="1:11">
      <c r="A156" s="6" t="str">
        <f>HYPERLINK("https://www.analog.com/en/ADE7913#details", "ADE7913")</f>
        <v>ADE7913</v>
      </c>
      <c r="B156">
        <v>2</v>
      </c>
      <c r="C156">
        <v>24</v>
      </c>
      <c r="D156">
        <v>8000</v>
      </c>
      <c r="E156">
        <v>70</v>
      </c>
      <c r="F156" t="s">
        <v>11</v>
      </c>
      <c r="G156" t="s">
        <v>39</v>
      </c>
      <c r="H156" t="s">
        <v>43</v>
      </c>
      <c r="I156" t="s">
        <v>77</v>
      </c>
      <c r="J156">
        <v>4.1250000000000002E-2</v>
      </c>
      <c r="K156" t="s">
        <v>200</v>
      </c>
    </row>
    <row r="157" spans="1:11">
      <c r="A157" s="6" t="str">
        <f>HYPERLINK("https://www.analog.com/en/LTC2312-12#details", "LTC2312-12")</f>
        <v>LTC2312-12</v>
      </c>
      <c r="B157">
        <v>1</v>
      </c>
      <c r="C157">
        <v>12</v>
      </c>
      <c r="D157">
        <v>500000</v>
      </c>
      <c r="E157">
        <v>73</v>
      </c>
      <c r="F157">
        <v>0.3</v>
      </c>
      <c r="G157" t="s">
        <v>18</v>
      </c>
      <c r="H157" t="s">
        <v>76</v>
      </c>
      <c r="I157" t="s">
        <v>20</v>
      </c>
      <c r="J157">
        <v>1.7000000000000001E-2</v>
      </c>
      <c r="K157" t="s">
        <v>202</v>
      </c>
    </row>
    <row r="158" spans="1:11">
      <c r="A158" s="6" t="str">
        <f>HYPERLINK("https://www.analog.com/en/LTC2312-14#details", "LTC2312-14")</f>
        <v>LTC2312-14</v>
      </c>
      <c r="B158">
        <v>1</v>
      </c>
      <c r="C158">
        <v>14</v>
      </c>
      <c r="D158">
        <v>500000</v>
      </c>
      <c r="E158">
        <v>77.5</v>
      </c>
      <c r="F158">
        <v>1</v>
      </c>
      <c r="G158" t="s">
        <v>18</v>
      </c>
      <c r="H158" t="s">
        <v>76</v>
      </c>
      <c r="I158" t="s">
        <v>20</v>
      </c>
      <c r="J158">
        <v>1.7000000000000001E-2</v>
      </c>
      <c r="K158" t="s">
        <v>202</v>
      </c>
    </row>
    <row r="159" spans="1:11">
      <c r="A159" s="6" t="str">
        <f>HYPERLINK("https://www.analog.com/en/LTC2336-18#details", "LTC2336-18")</f>
        <v>LTC2336-18</v>
      </c>
      <c r="B159">
        <v>1</v>
      </c>
      <c r="C159">
        <v>18</v>
      </c>
      <c r="D159">
        <v>250000</v>
      </c>
      <c r="E159">
        <v>100</v>
      </c>
      <c r="F159">
        <v>1</v>
      </c>
      <c r="G159" t="s">
        <v>18</v>
      </c>
      <c r="H159" t="s">
        <v>30</v>
      </c>
      <c r="I159" t="s">
        <v>20</v>
      </c>
      <c r="J159">
        <v>2.75E-2</v>
      </c>
      <c r="K159" t="s">
        <v>134</v>
      </c>
    </row>
    <row r="160" spans="1:11">
      <c r="A160" s="6" t="str">
        <f>HYPERLINK("https://www.analog.com/en/LTC2337-18#details", "LTC2337-18")</f>
        <v>LTC2337-18</v>
      </c>
      <c r="B160">
        <v>1</v>
      </c>
      <c r="C160">
        <v>18</v>
      </c>
      <c r="D160">
        <v>500000</v>
      </c>
      <c r="E160">
        <v>100</v>
      </c>
      <c r="F160">
        <v>1</v>
      </c>
      <c r="G160" t="s">
        <v>18</v>
      </c>
      <c r="H160" t="s">
        <v>30</v>
      </c>
      <c r="I160" t="s">
        <v>20</v>
      </c>
      <c r="J160">
        <v>3.5000000000000003E-2</v>
      </c>
      <c r="K160" t="s">
        <v>134</v>
      </c>
    </row>
    <row r="161" spans="1:11">
      <c r="A161" s="6" t="str">
        <f>HYPERLINK("https://www.analog.com/en/LTC2338-18#details", "LTC2338-18")</f>
        <v>LTC2338-18</v>
      </c>
      <c r="B161">
        <v>1</v>
      </c>
      <c r="C161">
        <v>18</v>
      </c>
      <c r="D161">
        <v>1000000</v>
      </c>
      <c r="E161">
        <v>100</v>
      </c>
      <c r="F161">
        <v>1</v>
      </c>
      <c r="G161" t="s">
        <v>18</v>
      </c>
      <c r="H161" t="s">
        <v>30</v>
      </c>
      <c r="I161" t="s">
        <v>20</v>
      </c>
      <c r="J161">
        <v>0.05</v>
      </c>
      <c r="K161" t="s">
        <v>134</v>
      </c>
    </row>
    <row r="162" spans="1:11">
      <c r="A162" s="6" t="str">
        <f>HYPERLINK("https://www.analog.com/en/AD7960#details", "AD7960")</f>
        <v>AD7960</v>
      </c>
      <c r="B162">
        <v>1</v>
      </c>
      <c r="C162">
        <v>18</v>
      </c>
      <c r="D162">
        <v>5000000</v>
      </c>
      <c r="E162">
        <v>99</v>
      </c>
      <c r="F162">
        <v>0.8</v>
      </c>
      <c r="G162" t="s">
        <v>18</v>
      </c>
      <c r="H162" t="s">
        <v>30</v>
      </c>
      <c r="I162" t="s">
        <v>542</v>
      </c>
      <c r="J162">
        <v>3.9E-2</v>
      </c>
      <c r="K162" t="s">
        <v>45</v>
      </c>
    </row>
    <row r="163" spans="1:11">
      <c r="A163" s="6" t="str">
        <f>HYPERLINK("https://www.analog.com/en/AD7961#details", "AD7961")</f>
        <v>AD7961</v>
      </c>
      <c r="B163">
        <v>1</v>
      </c>
      <c r="C163">
        <v>16</v>
      </c>
      <c r="D163">
        <v>5000000</v>
      </c>
      <c r="E163">
        <v>95.5</v>
      </c>
      <c r="F163">
        <v>0.2</v>
      </c>
      <c r="G163" t="s">
        <v>18</v>
      </c>
      <c r="H163" t="s">
        <v>30</v>
      </c>
      <c r="I163" t="s">
        <v>542</v>
      </c>
      <c r="J163">
        <v>3.9E-2</v>
      </c>
      <c r="K163" t="s">
        <v>45</v>
      </c>
    </row>
    <row r="164" spans="1:11">
      <c r="A164" s="6" t="str">
        <f>HYPERLINK("https://www.analog.com/en/LTC2313-12#details", "LTC2313-12")</f>
        <v>LTC2313-12</v>
      </c>
      <c r="B164">
        <v>1</v>
      </c>
      <c r="C164">
        <v>12</v>
      </c>
      <c r="D164">
        <v>2500000</v>
      </c>
      <c r="E164">
        <v>73</v>
      </c>
      <c r="F164">
        <v>0.3</v>
      </c>
      <c r="G164" t="s">
        <v>18</v>
      </c>
      <c r="H164" t="s">
        <v>76</v>
      </c>
      <c r="I164" t="s">
        <v>20</v>
      </c>
      <c r="J164">
        <v>1.7000000000000001E-2</v>
      </c>
      <c r="K164" t="s">
        <v>202</v>
      </c>
    </row>
    <row r="165" spans="1:11">
      <c r="A165" s="6" t="str">
        <f>HYPERLINK("https://www.analog.com/en/LTC2313-14#details", "LTC2313-14")</f>
        <v>LTC2313-14</v>
      </c>
      <c r="B165">
        <v>1</v>
      </c>
      <c r="C165">
        <v>14</v>
      </c>
      <c r="D165">
        <v>2500000</v>
      </c>
      <c r="E165">
        <v>77.5</v>
      </c>
      <c r="F165">
        <v>1</v>
      </c>
      <c r="G165" t="s">
        <v>18</v>
      </c>
      <c r="H165" t="s">
        <v>76</v>
      </c>
      <c r="I165" t="s">
        <v>20</v>
      </c>
      <c r="J165">
        <v>1.7999999999999999E-2</v>
      </c>
      <c r="K165" t="s">
        <v>202</v>
      </c>
    </row>
    <row r="166" spans="1:11">
      <c r="A166" s="6" t="str">
        <f>HYPERLINK("https://www.analog.com/en/LTC2376-20#details", "LTC2376-20")</f>
        <v>LTC2376-20</v>
      </c>
      <c r="B166">
        <v>1</v>
      </c>
      <c r="C166">
        <v>20</v>
      </c>
      <c r="D166">
        <v>250000</v>
      </c>
      <c r="E166">
        <v>104</v>
      </c>
      <c r="F166">
        <v>0.5</v>
      </c>
      <c r="G166" t="s">
        <v>18</v>
      </c>
      <c r="H166" t="s">
        <v>30</v>
      </c>
      <c r="I166" t="s">
        <v>20</v>
      </c>
      <c r="J166">
        <v>5.2500000000000003E-3</v>
      </c>
      <c r="K166" t="s">
        <v>546</v>
      </c>
    </row>
    <row r="167" spans="1:11">
      <c r="A167" s="6" t="str">
        <f>HYPERLINK("https://www.analog.com/en/LTC2377-20#details", "LTC2377-20")</f>
        <v>LTC2377-20</v>
      </c>
      <c r="B167">
        <v>1</v>
      </c>
      <c r="C167">
        <v>20</v>
      </c>
      <c r="D167">
        <v>500000</v>
      </c>
      <c r="E167">
        <v>104</v>
      </c>
      <c r="F167">
        <v>0.5</v>
      </c>
      <c r="G167" t="s">
        <v>18</v>
      </c>
      <c r="H167" t="s">
        <v>30</v>
      </c>
      <c r="I167" t="s">
        <v>20</v>
      </c>
      <c r="J167">
        <v>1.0500000000000001E-2</v>
      </c>
      <c r="K167" t="s">
        <v>546</v>
      </c>
    </row>
    <row r="168" spans="1:11">
      <c r="A168" s="6" t="str">
        <f>HYPERLINK("https://www.analog.com/en/LTC2378-20#details", "LTC2378-20")</f>
        <v>LTC2378-20</v>
      </c>
      <c r="B168">
        <v>1</v>
      </c>
      <c r="C168">
        <v>20</v>
      </c>
      <c r="D168">
        <v>1000000</v>
      </c>
      <c r="E168">
        <v>104</v>
      </c>
      <c r="F168">
        <v>0.5</v>
      </c>
      <c r="G168" t="s">
        <v>18</v>
      </c>
      <c r="H168" t="s">
        <v>30</v>
      </c>
      <c r="I168" t="s">
        <v>20</v>
      </c>
      <c r="J168">
        <v>2.1000000000000001E-2</v>
      </c>
      <c r="K168" t="s">
        <v>546</v>
      </c>
    </row>
    <row r="169" spans="1:11">
      <c r="A169" s="6" t="str">
        <f>HYPERLINK("https://www.analog.com/en/ADAS3023#details", "ADAS3023")</f>
        <v>ADAS3023</v>
      </c>
      <c r="B169">
        <v>8</v>
      </c>
      <c r="C169">
        <v>16</v>
      </c>
      <c r="D169">
        <v>500000</v>
      </c>
      <c r="E169">
        <v>91.5</v>
      </c>
      <c r="F169">
        <v>1</v>
      </c>
      <c r="G169" t="s">
        <v>18</v>
      </c>
      <c r="H169" t="s">
        <v>536</v>
      </c>
      <c r="I169" t="s">
        <v>20</v>
      </c>
      <c r="J169">
        <v>0.36</v>
      </c>
      <c r="K169" t="s">
        <v>63</v>
      </c>
    </row>
    <row r="170" spans="1:11">
      <c r="A170" s="6" t="str">
        <f>HYPERLINK("https://www.analog.com/en/LTC2314-14#details", "LTC2314-14")</f>
        <v>LTC2314-14</v>
      </c>
      <c r="B170">
        <v>1</v>
      </c>
      <c r="C170">
        <v>14</v>
      </c>
      <c r="D170">
        <v>4500000</v>
      </c>
      <c r="E170">
        <v>77.5</v>
      </c>
      <c r="F170">
        <v>1</v>
      </c>
      <c r="G170" t="s">
        <v>18</v>
      </c>
      <c r="H170" t="s">
        <v>76</v>
      </c>
      <c r="I170" t="s">
        <v>20</v>
      </c>
      <c r="J170">
        <v>3.1E-2</v>
      </c>
      <c r="K170" t="s">
        <v>202</v>
      </c>
    </row>
    <row r="171" spans="1:11">
      <c r="A171" s="6" t="str">
        <f>HYPERLINK("https://www.analog.com/en/LTC2315-12#details", "LTC2315-12")</f>
        <v>LTC2315-12</v>
      </c>
      <c r="B171">
        <v>1</v>
      </c>
      <c r="C171">
        <v>12</v>
      </c>
      <c r="D171">
        <v>5000000</v>
      </c>
      <c r="E171">
        <v>73</v>
      </c>
      <c r="F171">
        <v>0.25</v>
      </c>
      <c r="G171" t="s">
        <v>18</v>
      </c>
      <c r="H171" t="s">
        <v>76</v>
      </c>
      <c r="I171" t="s">
        <v>20</v>
      </c>
      <c r="J171">
        <v>3.2000000000000001E-2</v>
      </c>
      <c r="K171" t="s">
        <v>202</v>
      </c>
    </row>
    <row r="172" spans="1:11">
      <c r="A172" s="6" t="str">
        <f>HYPERLINK("https://www.analog.com/en/AD7175-8#details", "AD7175-8")</f>
        <v>AD7175-8</v>
      </c>
      <c r="B172">
        <v>8</v>
      </c>
      <c r="C172">
        <v>24</v>
      </c>
      <c r="D172">
        <v>250000</v>
      </c>
      <c r="E172" t="s">
        <v>11</v>
      </c>
      <c r="F172" t="s">
        <v>11</v>
      </c>
      <c r="G172" t="s">
        <v>39</v>
      </c>
      <c r="H172" t="s">
        <v>545</v>
      </c>
      <c r="I172" t="s">
        <v>20</v>
      </c>
      <c r="J172">
        <v>0.105</v>
      </c>
      <c r="K172" t="s">
        <v>63</v>
      </c>
    </row>
    <row r="173" spans="1:11">
      <c r="A173" s="6" t="str">
        <f>HYPERLINK("https://www.analog.com/en/AD7091#details", "AD7091")</f>
        <v>AD7091</v>
      </c>
      <c r="B173">
        <v>1</v>
      </c>
      <c r="C173">
        <v>12</v>
      </c>
      <c r="D173">
        <v>1000000</v>
      </c>
      <c r="E173">
        <v>68</v>
      </c>
      <c r="F173">
        <v>0.6</v>
      </c>
      <c r="G173" t="s">
        <v>18</v>
      </c>
      <c r="H173" t="s">
        <v>76</v>
      </c>
      <c r="I173" t="s">
        <v>20</v>
      </c>
      <c r="J173">
        <v>2.3999999999999998E-3</v>
      </c>
      <c r="K173" t="s">
        <v>216</v>
      </c>
    </row>
    <row r="174" spans="1:11">
      <c r="A174" s="6" t="str">
        <f>HYPERLINK("https://www.analog.com/en/AD7176-2#details", "AD7176-2")</f>
        <v>AD7176-2</v>
      </c>
      <c r="B174">
        <v>4</v>
      </c>
      <c r="C174">
        <v>24</v>
      </c>
      <c r="D174">
        <v>250000</v>
      </c>
      <c r="E174" t="s">
        <v>11</v>
      </c>
      <c r="F174" t="s">
        <v>11</v>
      </c>
      <c r="G174" t="s">
        <v>39</v>
      </c>
      <c r="H174" t="s">
        <v>545</v>
      </c>
      <c r="I174" t="s">
        <v>20</v>
      </c>
      <c r="J174">
        <v>4.2500000000000003E-2</v>
      </c>
      <c r="K174" t="s">
        <v>169</v>
      </c>
    </row>
    <row r="175" spans="1:11">
      <c r="A175" s="6" t="str">
        <f>HYPERLINK("https://www.analog.com/en/ADAS3022#details", "ADAS3022")</f>
        <v>ADAS3022</v>
      </c>
      <c r="B175">
        <v>8</v>
      </c>
      <c r="C175">
        <v>16</v>
      </c>
      <c r="D175">
        <v>1000000</v>
      </c>
      <c r="E175">
        <v>91.5</v>
      </c>
      <c r="F175">
        <v>0.6</v>
      </c>
      <c r="G175" t="s">
        <v>18</v>
      </c>
      <c r="H175" t="s">
        <v>536</v>
      </c>
      <c r="I175" t="s">
        <v>20</v>
      </c>
      <c r="J175">
        <v>0.33</v>
      </c>
      <c r="K175" t="s">
        <v>554</v>
      </c>
    </row>
    <row r="176" spans="1:11">
      <c r="A176" s="6" t="str">
        <f>HYPERLINK("https://www.analog.com/en/AD7091R#details", "AD7091R")</f>
        <v>AD7091R</v>
      </c>
      <c r="B176">
        <v>1</v>
      </c>
      <c r="C176">
        <v>12</v>
      </c>
      <c r="D176">
        <v>1000000</v>
      </c>
      <c r="E176">
        <v>69</v>
      </c>
      <c r="F176">
        <v>0.8</v>
      </c>
      <c r="G176" t="s">
        <v>18</v>
      </c>
      <c r="H176" t="s">
        <v>76</v>
      </c>
      <c r="I176" t="s">
        <v>20</v>
      </c>
      <c r="J176">
        <v>2.3E-3</v>
      </c>
      <c r="K176" t="s">
        <v>555</v>
      </c>
    </row>
    <row r="177" spans="1:11">
      <c r="A177" s="6" t="str">
        <f>HYPERLINK("https://www.analog.com/en/LTC2389-16#details", "LTC2389-16")</f>
        <v>LTC2389-16</v>
      </c>
      <c r="B177">
        <v>1</v>
      </c>
      <c r="C177">
        <v>16</v>
      </c>
      <c r="D177">
        <v>2500000</v>
      </c>
      <c r="E177">
        <v>96</v>
      </c>
      <c r="F177">
        <v>0.3</v>
      </c>
      <c r="G177" t="s">
        <v>18</v>
      </c>
      <c r="H177" t="s">
        <v>536</v>
      </c>
      <c r="I177" t="s">
        <v>538</v>
      </c>
      <c r="J177">
        <v>0.16250000000000001</v>
      </c>
      <c r="K177" t="s">
        <v>556</v>
      </c>
    </row>
    <row r="178" spans="1:11">
      <c r="A178" s="6" t="str">
        <f>HYPERLINK("https://www.analog.com/en/LTC2389-18#details", "LTC2389-18")</f>
        <v>LTC2389-18</v>
      </c>
      <c r="B178">
        <v>1</v>
      </c>
      <c r="C178">
        <v>18</v>
      </c>
      <c r="D178">
        <v>2500000</v>
      </c>
      <c r="E178">
        <v>99.8</v>
      </c>
      <c r="F178">
        <v>1.25</v>
      </c>
      <c r="G178" t="s">
        <v>18</v>
      </c>
      <c r="H178" t="s">
        <v>536</v>
      </c>
      <c r="I178" t="s">
        <v>538</v>
      </c>
      <c r="J178">
        <v>0.16250000000000001</v>
      </c>
      <c r="K178" t="s">
        <v>556</v>
      </c>
    </row>
    <row r="179" spans="1:11">
      <c r="A179" s="6" t="str">
        <f>HYPERLINK("https://www.analog.com/en/LTC2364-16#details", "LTC2364-16")</f>
        <v>LTC2364-16</v>
      </c>
      <c r="B179">
        <v>1</v>
      </c>
      <c r="C179">
        <v>16</v>
      </c>
      <c r="D179">
        <v>250000</v>
      </c>
      <c r="E179">
        <v>94.7</v>
      </c>
      <c r="F179">
        <v>0.1</v>
      </c>
      <c r="G179" t="s">
        <v>18</v>
      </c>
      <c r="H179" t="s">
        <v>543</v>
      </c>
      <c r="I179" t="s">
        <v>20</v>
      </c>
      <c r="J179">
        <v>3.3999999999999998E-3</v>
      </c>
      <c r="K179" t="s">
        <v>546</v>
      </c>
    </row>
    <row r="180" spans="1:11">
      <c r="A180" s="6" t="str">
        <f>HYPERLINK("https://www.analog.com/en/LTC2367-16#details", "LTC2367-16")</f>
        <v>LTC2367-16</v>
      </c>
      <c r="B180">
        <v>1</v>
      </c>
      <c r="C180">
        <v>16</v>
      </c>
      <c r="D180">
        <v>500000</v>
      </c>
      <c r="E180">
        <v>94.7</v>
      </c>
      <c r="F180">
        <v>0.1</v>
      </c>
      <c r="G180" t="s">
        <v>18</v>
      </c>
      <c r="H180" t="s">
        <v>543</v>
      </c>
      <c r="I180" t="s">
        <v>20</v>
      </c>
      <c r="J180">
        <v>6.7999999999999996E-3</v>
      </c>
      <c r="K180" t="s">
        <v>546</v>
      </c>
    </row>
    <row r="181" spans="1:11">
      <c r="A181" s="6" t="str">
        <f>HYPERLINK("https://www.analog.com/en/LTC2368-16#details", "LTC2368-16")</f>
        <v>LTC2368-16</v>
      </c>
      <c r="B181">
        <v>1</v>
      </c>
      <c r="C181">
        <v>16</v>
      </c>
      <c r="D181">
        <v>1000000</v>
      </c>
      <c r="E181">
        <v>94.7</v>
      </c>
      <c r="F181">
        <v>0.1</v>
      </c>
      <c r="G181" t="s">
        <v>18</v>
      </c>
      <c r="H181" t="s">
        <v>543</v>
      </c>
      <c r="I181" t="s">
        <v>20</v>
      </c>
      <c r="J181">
        <v>1.35E-2</v>
      </c>
      <c r="K181" t="s">
        <v>546</v>
      </c>
    </row>
    <row r="182" spans="1:11">
      <c r="A182" s="6" t="str">
        <f>HYPERLINK("https://www.analog.com/en/AD7988-1#details", "AD7988-1")</f>
        <v>AD7988-1</v>
      </c>
      <c r="B182">
        <v>1</v>
      </c>
      <c r="C182">
        <v>16</v>
      </c>
      <c r="D182">
        <v>100000</v>
      </c>
      <c r="E182">
        <v>91.5</v>
      </c>
      <c r="F182">
        <v>0.6</v>
      </c>
      <c r="G182" t="s">
        <v>18</v>
      </c>
      <c r="H182" t="s">
        <v>43</v>
      </c>
      <c r="I182" t="s">
        <v>20</v>
      </c>
      <c r="J182">
        <v>6.9999999999999999E-4</v>
      </c>
      <c r="K182" t="s">
        <v>540</v>
      </c>
    </row>
    <row r="183" spans="1:11">
      <c r="A183" s="6" t="str">
        <f>HYPERLINK("https://www.analog.com/en/AD7988-5#details", "AD7988-5")</f>
        <v>AD7988-5</v>
      </c>
      <c r="B183">
        <v>1</v>
      </c>
      <c r="C183">
        <v>16</v>
      </c>
      <c r="D183">
        <v>500000</v>
      </c>
      <c r="E183">
        <v>91.5</v>
      </c>
      <c r="F183">
        <v>0.6</v>
      </c>
      <c r="G183" t="s">
        <v>18</v>
      </c>
      <c r="H183" t="s">
        <v>43</v>
      </c>
      <c r="I183" t="s">
        <v>20</v>
      </c>
      <c r="J183">
        <v>3.5000000000000001E-3</v>
      </c>
      <c r="K183" t="s">
        <v>540</v>
      </c>
    </row>
    <row r="184" spans="1:11">
      <c r="A184" s="6" t="str">
        <f>HYPERLINK("https://www.analog.com/en/LTC2364-18#details", "LTC2364-18")</f>
        <v>LTC2364-18</v>
      </c>
      <c r="B184">
        <v>1</v>
      </c>
      <c r="C184">
        <v>18</v>
      </c>
      <c r="D184">
        <v>250000</v>
      </c>
      <c r="E184">
        <v>97</v>
      </c>
      <c r="F184">
        <v>0.5</v>
      </c>
      <c r="G184" t="s">
        <v>18</v>
      </c>
      <c r="H184" t="s">
        <v>543</v>
      </c>
      <c r="I184" t="s">
        <v>20</v>
      </c>
      <c r="J184">
        <v>3.3999999999999998E-3</v>
      </c>
      <c r="K184" t="s">
        <v>546</v>
      </c>
    </row>
    <row r="185" spans="1:11">
      <c r="A185" s="6" t="str">
        <f>HYPERLINK("https://www.analog.com/en/LTC2367-18#details", "LTC2367-18")</f>
        <v>LTC2367-18</v>
      </c>
      <c r="B185">
        <v>1</v>
      </c>
      <c r="C185">
        <v>18</v>
      </c>
      <c r="D185">
        <v>500000</v>
      </c>
      <c r="E185">
        <v>97</v>
      </c>
      <c r="F185">
        <v>0.5</v>
      </c>
      <c r="G185" t="s">
        <v>18</v>
      </c>
      <c r="H185" t="s">
        <v>543</v>
      </c>
      <c r="I185" t="s">
        <v>20</v>
      </c>
      <c r="J185">
        <v>6.7999999999999996E-3</v>
      </c>
      <c r="K185" t="s">
        <v>546</v>
      </c>
    </row>
    <row r="186" spans="1:11">
      <c r="A186" s="6" t="str">
        <f>HYPERLINK("https://www.analog.com/en/LTC2368-18#details", "LTC2368-18")</f>
        <v>LTC2368-18</v>
      </c>
      <c r="B186">
        <v>1</v>
      </c>
      <c r="C186">
        <v>18</v>
      </c>
      <c r="D186">
        <v>1000000</v>
      </c>
      <c r="E186">
        <v>97</v>
      </c>
      <c r="F186">
        <v>0.5</v>
      </c>
      <c r="G186" t="s">
        <v>18</v>
      </c>
      <c r="H186" t="s">
        <v>543</v>
      </c>
      <c r="I186" t="s">
        <v>20</v>
      </c>
      <c r="J186">
        <v>1.35E-2</v>
      </c>
      <c r="K186" t="s">
        <v>546</v>
      </c>
    </row>
    <row r="187" spans="1:11">
      <c r="A187" s="6" t="str">
        <f>HYPERLINK("https://www.analog.com/en/LTC2369-18#details", "LTC2369-18")</f>
        <v>LTC2369-18</v>
      </c>
      <c r="B187">
        <v>1</v>
      </c>
      <c r="C187">
        <v>18</v>
      </c>
      <c r="D187">
        <v>1600000</v>
      </c>
      <c r="E187">
        <v>96.5</v>
      </c>
      <c r="F187">
        <v>0.5</v>
      </c>
      <c r="G187" t="s">
        <v>18</v>
      </c>
      <c r="H187" t="s">
        <v>543</v>
      </c>
      <c r="I187" t="s">
        <v>20</v>
      </c>
      <c r="J187">
        <v>1.7999999999999999E-2</v>
      </c>
      <c r="K187" t="s">
        <v>546</v>
      </c>
    </row>
    <row r="188" spans="1:11">
      <c r="A188" s="6" t="str">
        <f>HYPERLINK("https://www.analog.com/en/LTC2370-16#details", "LTC2370-16")</f>
        <v>LTC2370-16</v>
      </c>
      <c r="B188">
        <v>1</v>
      </c>
      <c r="C188">
        <v>16</v>
      </c>
      <c r="D188">
        <v>2000000</v>
      </c>
      <c r="E188">
        <v>94</v>
      </c>
      <c r="F188">
        <v>0.25</v>
      </c>
      <c r="G188" t="s">
        <v>18</v>
      </c>
      <c r="H188" t="s">
        <v>543</v>
      </c>
      <c r="I188" t="s">
        <v>20</v>
      </c>
      <c r="J188">
        <v>1.9E-2</v>
      </c>
      <c r="K188" t="s">
        <v>546</v>
      </c>
    </row>
    <row r="189" spans="1:11">
      <c r="A189" s="6" t="str">
        <f>HYPERLINK("https://www.analog.com/en/LTC2376-16#details", "LTC2376-16")</f>
        <v>LTC2376-16</v>
      </c>
      <c r="B189">
        <v>1</v>
      </c>
      <c r="C189">
        <v>16</v>
      </c>
      <c r="D189">
        <v>250000</v>
      </c>
      <c r="E189">
        <v>97</v>
      </c>
      <c r="F189">
        <v>0.2</v>
      </c>
      <c r="G189" t="s">
        <v>18</v>
      </c>
      <c r="H189" t="s">
        <v>30</v>
      </c>
      <c r="I189" t="s">
        <v>20</v>
      </c>
      <c r="J189">
        <v>3.3999999999999998E-3</v>
      </c>
      <c r="K189" t="s">
        <v>546</v>
      </c>
    </row>
    <row r="190" spans="1:11">
      <c r="A190" s="6" t="str">
        <f>HYPERLINK("https://www.analog.com/en/LTC2376-18#details", "LTC2376-18")</f>
        <v>LTC2376-18</v>
      </c>
      <c r="B190">
        <v>1</v>
      </c>
      <c r="C190">
        <v>18</v>
      </c>
      <c r="D190">
        <v>250000</v>
      </c>
      <c r="E190">
        <v>102</v>
      </c>
      <c r="F190">
        <v>0.5</v>
      </c>
      <c r="G190" t="s">
        <v>18</v>
      </c>
      <c r="H190" t="s">
        <v>30</v>
      </c>
      <c r="I190" t="s">
        <v>20</v>
      </c>
      <c r="J190">
        <v>3.3999999999999998E-3</v>
      </c>
      <c r="K190" t="s">
        <v>546</v>
      </c>
    </row>
    <row r="191" spans="1:11">
      <c r="A191" s="6" t="str">
        <f>HYPERLINK("https://www.analog.com/en/LTC2377-16#details", "LTC2377-16")</f>
        <v>LTC2377-16</v>
      </c>
      <c r="B191">
        <v>1</v>
      </c>
      <c r="C191">
        <v>16</v>
      </c>
      <c r="D191">
        <v>500000</v>
      </c>
      <c r="E191">
        <v>97</v>
      </c>
      <c r="F191">
        <v>0.2</v>
      </c>
      <c r="G191" t="s">
        <v>18</v>
      </c>
      <c r="H191" t="s">
        <v>30</v>
      </c>
      <c r="I191" t="s">
        <v>20</v>
      </c>
      <c r="J191">
        <v>6.7999999999999996E-3</v>
      </c>
      <c r="K191" t="s">
        <v>546</v>
      </c>
    </row>
    <row r="192" spans="1:11">
      <c r="A192" s="6" t="str">
        <f>HYPERLINK("https://www.analog.com/en/LTC2377-18#details", "LTC2377-18")</f>
        <v>LTC2377-18</v>
      </c>
      <c r="B192">
        <v>1</v>
      </c>
      <c r="C192">
        <v>18</v>
      </c>
      <c r="D192">
        <v>500000</v>
      </c>
      <c r="E192">
        <v>102</v>
      </c>
      <c r="F192">
        <v>0.5</v>
      </c>
      <c r="G192" t="s">
        <v>18</v>
      </c>
      <c r="H192" t="s">
        <v>30</v>
      </c>
      <c r="I192" t="s">
        <v>20</v>
      </c>
      <c r="J192">
        <v>6.7999999999999996E-3</v>
      </c>
      <c r="K192" t="s">
        <v>546</v>
      </c>
    </row>
    <row r="193" spans="1:11">
      <c r="A193" s="6" t="str">
        <f>HYPERLINK("https://www.analog.com/en/LTC2378-16#details", "LTC2378-16")</f>
        <v>LTC2378-16</v>
      </c>
      <c r="B193">
        <v>1</v>
      </c>
      <c r="C193">
        <v>16</v>
      </c>
      <c r="D193">
        <v>1000000</v>
      </c>
      <c r="E193">
        <v>97</v>
      </c>
      <c r="F193">
        <v>0.2</v>
      </c>
      <c r="G193" t="s">
        <v>18</v>
      </c>
      <c r="H193" t="s">
        <v>30</v>
      </c>
      <c r="I193" t="s">
        <v>20</v>
      </c>
      <c r="J193">
        <v>1.35E-2</v>
      </c>
      <c r="K193" t="s">
        <v>546</v>
      </c>
    </row>
    <row r="194" spans="1:11">
      <c r="A194" s="6" t="str">
        <f>HYPERLINK("https://www.analog.com/en/LTC2378-18#details", "LTC2378-18")</f>
        <v>LTC2378-18</v>
      </c>
      <c r="B194">
        <v>1</v>
      </c>
      <c r="C194">
        <v>18</v>
      </c>
      <c r="D194">
        <v>1000000</v>
      </c>
      <c r="E194">
        <v>102</v>
      </c>
      <c r="F194">
        <v>0.5</v>
      </c>
      <c r="G194" t="s">
        <v>18</v>
      </c>
      <c r="H194" t="s">
        <v>30</v>
      </c>
      <c r="I194" t="s">
        <v>20</v>
      </c>
      <c r="J194">
        <v>1.35E-2</v>
      </c>
      <c r="K194" t="s">
        <v>546</v>
      </c>
    </row>
    <row r="195" spans="1:11">
      <c r="A195" s="6" t="str">
        <f>HYPERLINK("https://www.analog.com/en/AD7609#details", "AD7609")</f>
        <v>AD7609</v>
      </c>
      <c r="B195">
        <v>8</v>
      </c>
      <c r="C195">
        <v>18</v>
      </c>
      <c r="D195">
        <v>200000</v>
      </c>
      <c r="E195">
        <v>101</v>
      </c>
      <c r="F195">
        <v>3</v>
      </c>
      <c r="G195" t="s">
        <v>18</v>
      </c>
      <c r="H195" t="s">
        <v>30</v>
      </c>
      <c r="I195" t="s">
        <v>538</v>
      </c>
      <c r="J195">
        <v>0.1</v>
      </c>
      <c r="K195" t="s">
        <v>49</v>
      </c>
    </row>
    <row r="196" spans="1:11">
      <c r="A196" s="6" t="str">
        <f>HYPERLINK("https://www.analog.com/en/LTC2380-16#details", "LTC2380-16")</f>
        <v>LTC2380-16</v>
      </c>
      <c r="B196">
        <v>1</v>
      </c>
      <c r="C196">
        <v>16</v>
      </c>
      <c r="D196">
        <v>2000000</v>
      </c>
      <c r="E196">
        <v>96.2</v>
      </c>
      <c r="F196">
        <v>0.25</v>
      </c>
      <c r="G196" t="s">
        <v>18</v>
      </c>
      <c r="H196" t="s">
        <v>30</v>
      </c>
      <c r="I196" t="s">
        <v>20</v>
      </c>
      <c r="J196">
        <v>1.9E-2</v>
      </c>
      <c r="K196" t="s">
        <v>546</v>
      </c>
    </row>
    <row r="197" spans="1:11">
      <c r="A197" s="6" t="str">
        <f>HYPERLINK("https://www.analog.com/en/AD7608#details", "AD7608")</f>
        <v>AD7608</v>
      </c>
      <c r="B197">
        <v>8</v>
      </c>
      <c r="C197">
        <v>18</v>
      </c>
      <c r="D197">
        <v>200000</v>
      </c>
      <c r="E197">
        <v>99.5</v>
      </c>
      <c r="F197">
        <v>2.5</v>
      </c>
      <c r="G197" t="s">
        <v>18</v>
      </c>
      <c r="H197" t="s">
        <v>76</v>
      </c>
      <c r="I197" t="s">
        <v>538</v>
      </c>
      <c r="J197">
        <v>0.1</v>
      </c>
      <c r="K197" t="s">
        <v>49</v>
      </c>
    </row>
    <row r="198" spans="1:11">
      <c r="A198" s="6" t="str">
        <f>HYPERLINK("https://www.analog.com/en/LTC2379-18#details", "LTC2379-18")</f>
        <v>LTC2379-18</v>
      </c>
      <c r="B198">
        <v>1</v>
      </c>
      <c r="C198">
        <v>18</v>
      </c>
      <c r="D198">
        <v>1600000</v>
      </c>
      <c r="E198">
        <v>101.2</v>
      </c>
      <c r="F198">
        <v>0.8</v>
      </c>
      <c r="G198" t="s">
        <v>18</v>
      </c>
      <c r="H198" t="s">
        <v>30</v>
      </c>
      <c r="I198" t="s">
        <v>20</v>
      </c>
      <c r="J198">
        <v>1.7999999999999999E-2</v>
      </c>
      <c r="K198" t="s">
        <v>546</v>
      </c>
    </row>
    <row r="199" spans="1:11">
      <c r="A199" s="6" t="str">
        <f>HYPERLINK("https://www.analog.com/en/AD7291#details", "AD7291")</f>
        <v>AD7291</v>
      </c>
      <c r="B199">
        <v>8</v>
      </c>
      <c r="C199">
        <v>12</v>
      </c>
      <c r="D199">
        <v>22220</v>
      </c>
      <c r="E199">
        <v>71</v>
      </c>
      <c r="F199">
        <v>0.5</v>
      </c>
      <c r="G199" t="s">
        <v>18</v>
      </c>
      <c r="H199" t="s">
        <v>76</v>
      </c>
      <c r="I199" t="s">
        <v>157</v>
      </c>
      <c r="J199">
        <v>1.26E-2</v>
      </c>
      <c r="K199" t="s">
        <v>229</v>
      </c>
    </row>
    <row r="200" spans="1:11">
      <c r="A200" s="6" t="str">
        <f>HYPERLINK("https://www.analog.com/en/AD7298#details", "AD7298")</f>
        <v>AD7298</v>
      </c>
      <c r="B200">
        <v>8</v>
      </c>
      <c r="C200">
        <v>12</v>
      </c>
      <c r="D200">
        <v>1000000</v>
      </c>
      <c r="E200">
        <v>72</v>
      </c>
      <c r="F200">
        <v>0.5</v>
      </c>
      <c r="G200" t="s">
        <v>18</v>
      </c>
      <c r="H200" t="s">
        <v>76</v>
      </c>
      <c r="I200" t="s">
        <v>20</v>
      </c>
      <c r="J200">
        <v>1.7399999999999999E-2</v>
      </c>
      <c r="K200" t="s">
        <v>229</v>
      </c>
    </row>
    <row r="201" spans="1:11">
      <c r="A201" s="6" t="str">
        <f>HYPERLINK("https://www.analog.com/en/AD7298-1#details", "AD7298-1")</f>
        <v>AD7298-1</v>
      </c>
      <c r="B201">
        <v>8</v>
      </c>
      <c r="C201">
        <v>10</v>
      </c>
      <c r="D201">
        <v>1000000</v>
      </c>
      <c r="E201">
        <v>61.5</v>
      </c>
      <c r="F201">
        <v>0.25</v>
      </c>
      <c r="G201" t="s">
        <v>18</v>
      </c>
      <c r="H201" t="s">
        <v>76</v>
      </c>
      <c r="I201" t="s">
        <v>20</v>
      </c>
      <c r="J201">
        <v>1.7399999999999999E-2</v>
      </c>
      <c r="K201" t="s">
        <v>229</v>
      </c>
    </row>
    <row r="202" spans="1:11">
      <c r="A202" s="6" t="str">
        <f>HYPERLINK("https://www.analog.com/en/AD7606#details", "AD7606")</f>
        <v>AD7606</v>
      </c>
      <c r="B202">
        <v>8</v>
      </c>
      <c r="C202">
        <v>16</v>
      </c>
      <c r="D202">
        <v>200000</v>
      </c>
      <c r="E202">
        <v>95.5</v>
      </c>
      <c r="F202">
        <v>0.5</v>
      </c>
      <c r="G202" t="s">
        <v>18</v>
      </c>
      <c r="H202" t="s">
        <v>76</v>
      </c>
      <c r="I202" t="s">
        <v>538</v>
      </c>
      <c r="J202">
        <v>0.1</v>
      </c>
      <c r="K202" t="s">
        <v>49</v>
      </c>
    </row>
    <row r="203" spans="1:11">
      <c r="A203" s="6" t="str">
        <f>HYPERLINK("https://www.analog.com/en/AD7606-4#details", "AD7606-4")</f>
        <v>AD7606-4</v>
      </c>
      <c r="B203">
        <v>4</v>
      </c>
      <c r="C203">
        <v>16</v>
      </c>
      <c r="D203">
        <v>200000</v>
      </c>
      <c r="E203">
        <v>95.5</v>
      </c>
      <c r="F203">
        <v>0.5</v>
      </c>
      <c r="G203" t="s">
        <v>18</v>
      </c>
      <c r="H203" t="s">
        <v>76</v>
      </c>
      <c r="I203" t="s">
        <v>538</v>
      </c>
      <c r="J203">
        <v>7.4999999999999997E-2</v>
      </c>
      <c r="K203" t="s">
        <v>49</v>
      </c>
    </row>
    <row r="204" spans="1:11">
      <c r="A204" s="6" t="str">
        <f>HYPERLINK("https://www.analog.com/en/AD7606-6#details", "AD7606-6")</f>
        <v>AD7606-6</v>
      </c>
      <c r="B204">
        <v>6</v>
      </c>
      <c r="C204">
        <v>16</v>
      </c>
      <c r="D204">
        <v>200000</v>
      </c>
      <c r="E204">
        <v>95.5</v>
      </c>
      <c r="F204">
        <v>0.5</v>
      </c>
      <c r="G204" t="s">
        <v>18</v>
      </c>
      <c r="H204" t="s">
        <v>76</v>
      </c>
      <c r="I204" t="s">
        <v>538</v>
      </c>
      <c r="J204">
        <v>0.09</v>
      </c>
      <c r="K204" t="s">
        <v>49</v>
      </c>
    </row>
    <row r="205" spans="1:11">
      <c r="A205" s="6" t="str">
        <f>HYPERLINK("https://www.analog.com/en/AD7607#details", "AD7607")</f>
        <v>AD7607</v>
      </c>
      <c r="B205">
        <v>8</v>
      </c>
      <c r="C205">
        <v>14</v>
      </c>
      <c r="D205">
        <v>200000</v>
      </c>
      <c r="E205">
        <v>84.5</v>
      </c>
      <c r="F205">
        <v>0.25</v>
      </c>
      <c r="G205" t="s">
        <v>18</v>
      </c>
      <c r="H205" t="s">
        <v>76</v>
      </c>
      <c r="I205" t="s">
        <v>538</v>
      </c>
      <c r="J205">
        <v>0.1</v>
      </c>
      <c r="K205" t="s">
        <v>49</v>
      </c>
    </row>
    <row r="206" spans="1:11">
      <c r="A206" s="6" t="str">
        <f>HYPERLINK("https://www.analog.com/en/LTC2381-16#details", "LTC2381-16")</f>
        <v>LTC2381-16</v>
      </c>
      <c r="B206">
        <v>1</v>
      </c>
      <c r="C206">
        <v>16</v>
      </c>
      <c r="D206">
        <v>250000</v>
      </c>
      <c r="E206">
        <v>92</v>
      </c>
      <c r="F206">
        <v>0.9</v>
      </c>
      <c r="G206" t="s">
        <v>18</v>
      </c>
      <c r="H206" t="s">
        <v>30</v>
      </c>
      <c r="I206" t="s">
        <v>20</v>
      </c>
      <c r="J206">
        <v>3.2499999999999999E-3</v>
      </c>
      <c r="K206" t="s">
        <v>546</v>
      </c>
    </row>
    <row r="207" spans="1:11">
      <c r="A207" s="6" t="str">
        <f>HYPERLINK("https://www.analog.com/en/LTC2383-16#details", "LTC2383-16")</f>
        <v>LTC2383-16</v>
      </c>
      <c r="B207">
        <v>1</v>
      </c>
      <c r="C207">
        <v>16</v>
      </c>
      <c r="D207">
        <v>1000000</v>
      </c>
      <c r="E207">
        <v>92</v>
      </c>
      <c r="F207">
        <v>0.8</v>
      </c>
      <c r="G207" t="s">
        <v>18</v>
      </c>
      <c r="H207" t="s">
        <v>30</v>
      </c>
      <c r="I207" t="s">
        <v>20</v>
      </c>
      <c r="J207">
        <v>1.2999999999999999E-2</v>
      </c>
      <c r="K207" t="s">
        <v>546</v>
      </c>
    </row>
    <row r="208" spans="1:11">
      <c r="A208" s="6" t="str">
        <f>HYPERLINK("https://www.analog.com/en/AD9261-10#details", "AD9261-10")</f>
        <v>AD9261-10</v>
      </c>
      <c r="B208">
        <v>1</v>
      </c>
      <c r="C208">
        <v>16</v>
      </c>
      <c r="D208">
        <v>160000000</v>
      </c>
      <c r="E208">
        <v>83</v>
      </c>
      <c r="F208">
        <v>1.5</v>
      </c>
      <c r="G208" t="s">
        <v>39</v>
      </c>
      <c r="H208" t="s">
        <v>30</v>
      </c>
      <c r="I208" t="s">
        <v>20</v>
      </c>
      <c r="J208">
        <v>0.47299999999999998</v>
      </c>
      <c r="K208" t="s">
        <v>11</v>
      </c>
    </row>
    <row r="209" spans="1:11">
      <c r="A209" s="6" t="str">
        <f>HYPERLINK("https://www.analog.com/en/AD7195#details", "AD7195")</f>
        <v>AD7195</v>
      </c>
      <c r="B209">
        <v>2</v>
      </c>
      <c r="C209">
        <v>24</v>
      </c>
      <c r="D209">
        <v>4800</v>
      </c>
      <c r="E209" t="s">
        <v>11</v>
      </c>
      <c r="F209" t="s">
        <v>11</v>
      </c>
      <c r="G209" t="s">
        <v>39</v>
      </c>
      <c r="H209" t="s">
        <v>545</v>
      </c>
      <c r="I209" t="s">
        <v>20</v>
      </c>
      <c r="J209">
        <v>8.0000000000000002E-3</v>
      </c>
      <c r="K209" t="s">
        <v>164</v>
      </c>
    </row>
    <row r="210" spans="1:11">
      <c r="A210" s="6" t="str">
        <f>HYPERLINK("https://www.analog.com/en/AD9262#details", "AD9262")</f>
        <v>AD9262</v>
      </c>
      <c r="B210">
        <v>2</v>
      </c>
      <c r="C210">
        <v>16</v>
      </c>
      <c r="D210">
        <v>160000000</v>
      </c>
      <c r="E210">
        <v>89</v>
      </c>
      <c r="F210">
        <v>1.5</v>
      </c>
      <c r="G210" t="s">
        <v>39</v>
      </c>
      <c r="H210" t="s">
        <v>30</v>
      </c>
      <c r="I210" t="s">
        <v>20</v>
      </c>
      <c r="J210">
        <v>0.57799999999999996</v>
      </c>
      <c r="K210" t="s">
        <v>11</v>
      </c>
    </row>
    <row r="211" spans="1:11">
      <c r="A211" s="6" t="str">
        <f>HYPERLINK("https://www.analog.com/en/AD9262-10#details", "AD9262-10")</f>
        <v>AD9262-10</v>
      </c>
      <c r="B211">
        <v>2</v>
      </c>
      <c r="C211">
        <v>16</v>
      </c>
      <c r="D211">
        <v>160000000</v>
      </c>
      <c r="E211">
        <v>83</v>
      </c>
      <c r="F211">
        <v>1.5</v>
      </c>
      <c r="G211" t="s">
        <v>39</v>
      </c>
      <c r="H211" t="s">
        <v>30</v>
      </c>
      <c r="I211" t="s">
        <v>20</v>
      </c>
      <c r="J211">
        <v>0.68799999999999994</v>
      </c>
      <c r="K211" t="s">
        <v>11</v>
      </c>
    </row>
    <row r="212" spans="1:11">
      <c r="A212" s="6" t="str">
        <f>HYPERLINK("https://www.analog.com/en/AD9262-5#details", "AD9262-5")</f>
        <v>AD9262-5</v>
      </c>
      <c r="B212">
        <v>2</v>
      </c>
      <c r="C212">
        <v>16</v>
      </c>
      <c r="D212">
        <v>160000000</v>
      </c>
      <c r="E212">
        <v>86</v>
      </c>
      <c r="F212">
        <v>1.5</v>
      </c>
      <c r="G212" t="s">
        <v>39</v>
      </c>
      <c r="H212" t="s">
        <v>30</v>
      </c>
      <c r="I212" t="s">
        <v>20</v>
      </c>
      <c r="J212">
        <v>0.63600000000000001</v>
      </c>
      <c r="K212" t="s">
        <v>11</v>
      </c>
    </row>
    <row r="213" spans="1:11">
      <c r="A213" s="6" t="str">
        <f>HYPERLINK("https://www.analog.com/en/LTC2391-16#details", "LTC2391-16")</f>
        <v>LTC2391-16</v>
      </c>
      <c r="B213">
        <v>1</v>
      </c>
      <c r="C213">
        <v>16</v>
      </c>
      <c r="D213">
        <v>250000</v>
      </c>
      <c r="E213">
        <v>94</v>
      </c>
      <c r="F213">
        <v>1</v>
      </c>
      <c r="G213" t="s">
        <v>18</v>
      </c>
      <c r="H213" t="s">
        <v>30</v>
      </c>
      <c r="I213" t="s">
        <v>538</v>
      </c>
      <c r="J213">
        <v>9.5000000000000001E-2</v>
      </c>
      <c r="K213" t="s">
        <v>556</v>
      </c>
    </row>
    <row r="214" spans="1:11">
      <c r="A214" s="6" t="str">
        <f>HYPERLINK("https://www.analog.com/en/LTC2392-16#details", "LTC2392-16")</f>
        <v>LTC2392-16</v>
      </c>
      <c r="B214">
        <v>1</v>
      </c>
      <c r="C214">
        <v>16</v>
      </c>
      <c r="D214">
        <v>500000</v>
      </c>
      <c r="E214">
        <v>94</v>
      </c>
      <c r="F214">
        <v>1</v>
      </c>
      <c r="G214" t="s">
        <v>18</v>
      </c>
      <c r="H214" t="s">
        <v>30</v>
      </c>
      <c r="I214" t="s">
        <v>538</v>
      </c>
      <c r="J214">
        <v>0.11</v>
      </c>
      <c r="K214" t="s">
        <v>556</v>
      </c>
    </row>
    <row r="215" spans="1:11">
      <c r="A215" s="6" t="str">
        <f>HYPERLINK("https://www.analog.com/en/AD7170#details", "AD7170")</f>
        <v>AD7170</v>
      </c>
      <c r="B215">
        <v>1</v>
      </c>
      <c r="C215">
        <v>12</v>
      </c>
      <c r="D215">
        <v>125</v>
      </c>
      <c r="E215" t="s">
        <v>11</v>
      </c>
      <c r="F215">
        <v>0.1</v>
      </c>
      <c r="G215" t="s">
        <v>39</v>
      </c>
      <c r="H215" t="s">
        <v>30</v>
      </c>
      <c r="I215" t="s">
        <v>20</v>
      </c>
      <c r="J215">
        <v>3.3E-4</v>
      </c>
      <c r="K215" t="s">
        <v>94</v>
      </c>
    </row>
    <row r="216" spans="1:11">
      <c r="A216" s="6" t="str">
        <f>HYPERLINK("https://www.analog.com/en/AD7171#details", "AD7171")</f>
        <v>AD7171</v>
      </c>
      <c r="B216">
        <v>1</v>
      </c>
      <c r="C216">
        <v>16</v>
      </c>
      <c r="D216">
        <v>125</v>
      </c>
      <c r="E216" t="s">
        <v>11</v>
      </c>
      <c r="F216">
        <v>0.4</v>
      </c>
      <c r="G216" t="s">
        <v>39</v>
      </c>
      <c r="H216" t="s">
        <v>30</v>
      </c>
      <c r="I216" t="s">
        <v>20</v>
      </c>
      <c r="J216">
        <v>3.3E-4</v>
      </c>
      <c r="K216" t="s">
        <v>94</v>
      </c>
    </row>
    <row r="217" spans="1:11">
      <c r="A217" s="6" t="str">
        <f>HYPERLINK("https://www.analog.com/en/AD7194#details", "AD7194")</f>
        <v>AD7194</v>
      </c>
      <c r="B217">
        <v>8</v>
      </c>
      <c r="C217">
        <v>24</v>
      </c>
      <c r="D217">
        <v>4800</v>
      </c>
      <c r="E217" t="s">
        <v>11</v>
      </c>
      <c r="F217" t="s">
        <v>11</v>
      </c>
      <c r="G217" t="s">
        <v>39</v>
      </c>
      <c r="H217" t="s">
        <v>545</v>
      </c>
      <c r="I217" t="s">
        <v>20</v>
      </c>
      <c r="J217">
        <v>7.4999999999999997E-3</v>
      </c>
      <c r="K217" t="s">
        <v>164</v>
      </c>
    </row>
    <row r="218" spans="1:11">
      <c r="A218" s="6" t="str">
        <f>HYPERLINK("https://www.analog.com/en/AD7626#details", "AD7626")</f>
        <v>AD7626</v>
      </c>
      <c r="B218">
        <v>1</v>
      </c>
      <c r="C218">
        <v>16</v>
      </c>
      <c r="D218">
        <v>10000000</v>
      </c>
      <c r="E218">
        <v>91</v>
      </c>
      <c r="F218">
        <v>0.45</v>
      </c>
      <c r="G218" t="s">
        <v>18</v>
      </c>
      <c r="H218" t="s">
        <v>30</v>
      </c>
      <c r="I218" t="s">
        <v>144</v>
      </c>
      <c r="J218">
        <v>0.15</v>
      </c>
      <c r="K218" t="s">
        <v>45</v>
      </c>
    </row>
    <row r="219" spans="1:11">
      <c r="A219" s="6" t="str">
        <f>HYPERLINK("https://www.analog.com/en/AD7944#details", "AD7944")</f>
        <v>AD7944</v>
      </c>
      <c r="B219">
        <v>1</v>
      </c>
      <c r="C219">
        <v>14</v>
      </c>
      <c r="D219">
        <v>2500000</v>
      </c>
      <c r="E219">
        <v>84.5</v>
      </c>
      <c r="F219">
        <v>0.25</v>
      </c>
      <c r="G219" t="s">
        <v>18</v>
      </c>
      <c r="H219" t="s">
        <v>43</v>
      </c>
      <c r="I219" t="s">
        <v>20</v>
      </c>
      <c r="J219">
        <v>1.2E-2</v>
      </c>
      <c r="K219" t="s">
        <v>229</v>
      </c>
    </row>
    <row r="220" spans="1:11">
      <c r="A220" s="6" t="str">
        <f>HYPERLINK("https://www.analog.com/en/AD7985#details", "AD7985")</f>
        <v>AD7985</v>
      </c>
      <c r="B220">
        <v>1</v>
      </c>
      <c r="C220">
        <v>16</v>
      </c>
      <c r="D220">
        <v>2500000</v>
      </c>
      <c r="E220">
        <v>90</v>
      </c>
      <c r="F220">
        <v>0.7</v>
      </c>
      <c r="G220" t="s">
        <v>18</v>
      </c>
      <c r="H220" t="s">
        <v>43</v>
      </c>
      <c r="I220" t="s">
        <v>20</v>
      </c>
      <c r="J220">
        <v>2.8000000000000001E-2</v>
      </c>
      <c r="K220" t="s">
        <v>229</v>
      </c>
    </row>
    <row r="221" spans="1:11">
      <c r="A221" s="6" t="str">
        <f>HYPERLINK("https://www.analog.com/en/LTC2470#details", "LTC2470")</f>
        <v>LTC2470</v>
      </c>
      <c r="B221">
        <v>1</v>
      </c>
      <c r="C221">
        <v>16</v>
      </c>
      <c r="D221">
        <v>833</v>
      </c>
      <c r="E221" t="s">
        <v>11</v>
      </c>
      <c r="F221">
        <v>2</v>
      </c>
      <c r="G221" t="s">
        <v>39</v>
      </c>
      <c r="H221" t="s">
        <v>76</v>
      </c>
      <c r="I221" t="s">
        <v>20</v>
      </c>
      <c r="J221">
        <v>7.4999999999999997E-3</v>
      </c>
      <c r="K221" t="s">
        <v>557</v>
      </c>
    </row>
    <row r="222" spans="1:11">
      <c r="A222" s="6" t="str">
        <f>HYPERLINK("https://www.analog.com/en/LTC2472#details", "LTC2472")</f>
        <v>LTC2472</v>
      </c>
      <c r="B222">
        <v>1</v>
      </c>
      <c r="C222">
        <v>16</v>
      </c>
      <c r="D222">
        <v>833</v>
      </c>
      <c r="E222" t="s">
        <v>11</v>
      </c>
      <c r="F222">
        <v>2</v>
      </c>
      <c r="G222" t="s">
        <v>39</v>
      </c>
      <c r="H222" t="s">
        <v>30</v>
      </c>
      <c r="I222" t="s">
        <v>20</v>
      </c>
      <c r="J222">
        <v>1.0500000000000001E-2</v>
      </c>
      <c r="K222" t="s">
        <v>557</v>
      </c>
    </row>
    <row r="223" spans="1:11">
      <c r="A223" s="6" t="str">
        <f>HYPERLINK("https://www.analog.com/en/AD7193#details", "AD7193")</f>
        <v>AD7193</v>
      </c>
      <c r="B223">
        <v>8</v>
      </c>
      <c r="C223">
        <v>24</v>
      </c>
      <c r="D223">
        <v>4800</v>
      </c>
      <c r="E223" t="s">
        <v>11</v>
      </c>
      <c r="F223" t="s">
        <v>11</v>
      </c>
      <c r="G223" t="s">
        <v>39</v>
      </c>
      <c r="H223" t="s">
        <v>537</v>
      </c>
      <c r="I223" t="s">
        <v>20</v>
      </c>
      <c r="J223">
        <v>2.8000000000000001E-2</v>
      </c>
      <c r="K223" t="s">
        <v>558</v>
      </c>
    </row>
    <row r="224" spans="1:11">
      <c r="A224" s="6" t="str">
        <f>HYPERLINK("https://www.analog.com/en/LTC2382-16#details", "LTC2382-16")</f>
        <v>LTC2382-16</v>
      </c>
      <c r="B224">
        <v>1</v>
      </c>
      <c r="C224">
        <v>16</v>
      </c>
      <c r="D224">
        <v>500000</v>
      </c>
      <c r="E224">
        <v>92</v>
      </c>
      <c r="F224">
        <v>0.9</v>
      </c>
      <c r="G224" t="s">
        <v>18</v>
      </c>
      <c r="H224" t="s">
        <v>30</v>
      </c>
      <c r="I224" t="s">
        <v>20</v>
      </c>
      <c r="J224">
        <v>6.4999999999999997E-3</v>
      </c>
      <c r="K224" t="s">
        <v>546</v>
      </c>
    </row>
    <row r="225" spans="1:11">
      <c r="A225" s="6" t="str">
        <f>HYPERLINK("https://www.analog.com/en/LTC2461#details", "LTC2461")</f>
        <v>LTC2461</v>
      </c>
      <c r="B225">
        <v>1</v>
      </c>
      <c r="C225">
        <v>16</v>
      </c>
      <c r="D225">
        <v>60</v>
      </c>
      <c r="E225" t="s">
        <v>11</v>
      </c>
      <c r="F225">
        <v>1</v>
      </c>
      <c r="G225" t="s">
        <v>39</v>
      </c>
      <c r="H225" t="s">
        <v>76</v>
      </c>
      <c r="I225" t="s">
        <v>157</v>
      </c>
      <c r="J225">
        <v>4.4999999999999997E-3</v>
      </c>
      <c r="K225" t="s">
        <v>557</v>
      </c>
    </row>
    <row r="226" spans="1:11">
      <c r="A226" s="6" t="str">
        <f>HYPERLINK("https://www.analog.com/en/LTC2463#details", "LTC2463")</f>
        <v>LTC2463</v>
      </c>
      <c r="B226">
        <v>1</v>
      </c>
      <c r="C226">
        <v>16</v>
      </c>
      <c r="D226">
        <v>60</v>
      </c>
      <c r="E226" t="s">
        <v>11</v>
      </c>
      <c r="F226">
        <v>1</v>
      </c>
      <c r="G226" t="s">
        <v>39</v>
      </c>
      <c r="H226" t="s">
        <v>30</v>
      </c>
      <c r="I226" t="s">
        <v>157</v>
      </c>
      <c r="J226">
        <v>4.4999999999999997E-3</v>
      </c>
      <c r="K226" t="s">
        <v>557</v>
      </c>
    </row>
    <row r="227" spans="1:11">
      <c r="A227" s="6" t="str">
        <f>HYPERLINK("https://www.analog.com/en/AD7191#details", "AD7191")</f>
        <v>AD7191</v>
      </c>
      <c r="B227">
        <v>2</v>
      </c>
      <c r="C227">
        <v>24</v>
      </c>
      <c r="D227">
        <v>120</v>
      </c>
      <c r="E227" t="s">
        <v>11</v>
      </c>
      <c r="F227" t="s">
        <v>11</v>
      </c>
      <c r="G227" t="s">
        <v>39</v>
      </c>
      <c r="H227" t="s">
        <v>30</v>
      </c>
      <c r="I227" t="s">
        <v>20</v>
      </c>
      <c r="J227">
        <v>2.2499999999999999E-2</v>
      </c>
      <c r="K227" t="s">
        <v>169</v>
      </c>
    </row>
    <row r="228" spans="1:11">
      <c r="A228" s="6" t="str">
        <f>HYPERLINK("https://www.analog.com/en/AD7192#details", "AD7192")</f>
        <v>AD7192</v>
      </c>
      <c r="B228">
        <v>4</v>
      </c>
      <c r="C228">
        <v>24</v>
      </c>
      <c r="D228">
        <v>4800</v>
      </c>
      <c r="E228" t="s">
        <v>11</v>
      </c>
      <c r="F228" t="s">
        <v>11</v>
      </c>
      <c r="G228" t="s">
        <v>39</v>
      </c>
      <c r="H228" t="s">
        <v>545</v>
      </c>
      <c r="I228" t="s">
        <v>20</v>
      </c>
      <c r="J228">
        <v>2.75E-2</v>
      </c>
      <c r="K228" t="s">
        <v>169</v>
      </c>
    </row>
    <row r="229" spans="1:11">
      <c r="A229" s="6" t="str">
        <f>HYPERLINK("https://www.analog.com/en/AD7357#details", "AD7357")</f>
        <v>AD7357</v>
      </c>
      <c r="B229">
        <v>2</v>
      </c>
      <c r="C229">
        <v>14</v>
      </c>
      <c r="D229">
        <v>4200000</v>
      </c>
      <c r="E229">
        <v>76.5</v>
      </c>
      <c r="F229">
        <v>2</v>
      </c>
      <c r="G229" t="s">
        <v>18</v>
      </c>
      <c r="H229" t="s">
        <v>30</v>
      </c>
      <c r="I229" t="s">
        <v>20</v>
      </c>
      <c r="J229">
        <v>3.5999999999999997E-2</v>
      </c>
      <c r="K229" t="s">
        <v>559</v>
      </c>
    </row>
    <row r="230" spans="1:11">
      <c r="A230" s="6" t="str">
        <f>HYPERLINK("https://www.analog.com/en/AD7780#details", "AD7780")</f>
        <v>AD7780</v>
      </c>
      <c r="B230">
        <v>1</v>
      </c>
      <c r="C230">
        <v>24</v>
      </c>
      <c r="D230">
        <v>16.7</v>
      </c>
      <c r="E230" t="s">
        <v>11</v>
      </c>
      <c r="F230" t="s">
        <v>11</v>
      </c>
      <c r="G230" t="s">
        <v>39</v>
      </c>
      <c r="H230" t="s">
        <v>30</v>
      </c>
      <c r="I230" t="s">
        <v>20</v>
      </c>
      <c r="J230">
        <v>0.115</v>
      </c>
      <c r="K230" t="s">
        <v>560</v>
      </c>
    </row>
    <row r="231" spans="1:11">
      <c r="A231" s="6" t="str">
        <f>HYPERLINK("https://www.analog.com/en/AD7781#details", "AD7781")</f>
        <v>AD7781</v>
      </c>
      <c r="B231">
        <v>1</v>
      </c>
      <c r="C231">
        <v>20</v>
      </c>
      <c r="D231">
        <v>16.7</v>
      </c>
      <c r="E231" t="s">
        <v>11</v>
      </c>
      <c r="F231" t="s">
        <v>11</v>
      </c>
      <c r="G231" t="s">
        <v>39</v>
      </c>
      <c r="H231" t="s">
        <v>30</v>
      </c>
      <c r="I231" t="s">
        <v>20</v>
      </c>
      <c r="J231">
        <v>2.0999999999999999E-3</v>
      </c>
      <c r="K231" t="s">
        <v>560</v>
      </c>
    </row>
    <row r="232" spans="1:11">
      <c r="A232" s="6" t="str">
        <f>HYPERLINK("https://www.analog.com/en/AD7986#details", "AD7986")</f>
        <v>AD7986</v>
      </c>
      <c r="B232">
        <v>1</v>
      </c>
      <c r="C232">
        <v>18</v>
      </c>
      <c r="D232">
        <v>2000000</v>
      </c>
      <c r="E232">
        <v>97</v>
      </c>
      <c r="F232">
        <v>1</v>
      </c>
      <c r="G232" t="s">
        <v>18</v>
      </c>
      <c r="H232" t="s">
        <v>30</v>
      </c>
      <c r="I232" t="s">
        <v>20</v>
      </c>
      <c r="J232">
        <v>2.9000000000000001E-2</v>
      </c>
      <c r="K232" t="s">
        <v>229</v>
      </c>
    </row>
    <row r="233" spans="1:11">
      <c r="A233" s="6" t="str">
        <f>HYPERLINK("https://www.analog.com/en/LTC2460#details", "LTC2460")</f>
        <v>LTC2460</v>
      </c>
      <c r="B233">
        <v>1</v>
      </c>
      <c r="C233">
        <v>16</v>
      </c>
      <c r="D233">
        <v>60</v>
      </c>
      <c r="E233" t="s">
        <v>11</v>
      </c>
      <c r="F233">
        <v>1</v>
      </c>
      <c r="G233" t="s">
        <v>39</v>
      </c>
      <c r="H233" t="s">
        <v>76</v>
      </c>
      <c r="I233" t="s">
        <v>20</v>
      </c>
      <c r="J233">
        <v>4.4999999999999997E-3</v>
      </c>
      <c r="K233" t="s">
        <v>557</v>
      </c>
    </row>
    <row r="234" spans="1:11">
      <c r="A234" s="6" t="str">
        <f>HYPERLINK("https://www.analog.com/en/LTC2462#details", "LTC2462")</f>
        <v>LTC2462</v>
      </c>
      <c r="B234">
        <v>1</v>
      </c>
      <c r="C234">
        <v>16</v>
      </c>
      <c r="D234">
        <v>60</v>
      </c>
      <c r="E234" t="s">
        <v>11</v>
      </c>
      <c r="F234">
        <v>1</v>
      </c>
      <c r="G234" t="s">
        <v>39</v>
      </c>
      <c r="H234" t="s">
        <v>30</v>
      </c>
      <c r="I234" t="s">
        <v>20</v>
      </c>
      <c r="J234">
        <v>4.4999999999999997E-3</v>
      </c>
      <c r="K234" t="s">
        <v>557</v>
      </c>
    </row>
    <row r="235" spans="1:11">
      <c r="A235" s="6" t="str">
        <f>HYPERLINK("https://www.analog.com/en/AD7625#details", "AD7625")</f>
        <v>AD7625</v>
      </c>
      <c r="B235">
        <v>1</v>
      </c>
      <c r="C235">
        <v>16</v>
      </c>
      <c r="D235">
        <v>6000000</v>
      </c>
      <c r="E235">
        <v>93</v>
      </c>
      <c r="F235">
        <v>0.45</v>
      </c>
      <c r="G235" t="s">
        <v>18</v>
      </c>
      <c r="H235" t="s">
        <v>30</v>
      </c>
      <c r="I235" t="s">
        <v>144</v>
      </c>
      <c r="J235">
        <v>0.14499999999999999</v>
      </c>
      <c r="K235" t="s">
        <v>45</v>
      </c>
    </row>
    <row r="236" spans="1:11">
      <c r="A236" s="6" t="str">
        <f>HYPERLINK("https://www.analog.com/en/LTC2393-16#details", "LTC2393-16")</f>
        <v>LTC2393-16</v>
      </c>
      <c r="B236">
        <v>1</v>
      </c>
      <c r="C236">
        <v>16</v>
      </c>
      <c r="D236">
        <v>1000000</v>
      </c>
      <c r="E236">
        <v>94.2</v>
      </c>
      <c r="F236">
        <v>1</v>
      </c>
      <c r="G236" t="s">
        <v>18</v>
      </c>
      <c r="H236" t="s">
        <v>30</v>
      </c>
      <c r="I236" t="s">
        <v>538</v>
      </c>
      <c r="J236">
        <v>0.125</v>
      </c>
      <c r="K236" t="s">
        <v>556</v>
      </c>
    </row>
    <row r="237" spans="1:11">
      <c r="A237" s="6" t="str">
        <f>HYPERLINK("https://www.analog.com/en/LTC2471#details", "LTC2471")</f>
        <v>LTC2471</v>
      </c>
      <c r="B237">
        <v>1</v>
      </c>
      <c r="C237">
        <v>16</v>
      </c>
      <c r="D237">
        <v>833</v>
      </c>
      <c r="E237" t="s">
        <v>11</v>
      </c>
      <c r="F237">
        <v>2</v>
      </c>
      <c r="G237" t="s">
        <v>39</v>
      </c>
      <c r="H237" t="s">
        <v>76</v>
      </c>
      <c r="I237" t="s">
        <v>157</v>
      </c>
      <c r="J237">
        <v>7.4999999999999997E-3</v>
      </c>
      <c r="K237" t="s">
        <v>557</v>
      </c>
    </row>
    <row r="238" spans="1:11">
      <c r="A238" s="6" t="str">
        <f>HYPERLINK("https://www.analog.com/en/LTC2473#details", "LTC2473")</f>
        <v>LTC2473</v>
      </c>
      <c r="B238">
        <v>1</v>
      </c>
      <c r="C238">
        <v>16</v>
      </c>
      <c r="D238">
        <v>833</v>
      </c>
      <c r="E238" t="s">
        <v>11</v>
      </c>
      <c r="F238">
        <v>2</v>
      </c>
      <c r="G238" t="s">
        <v>39</v>
      </c>
      <c r="H238" t="s">
        <v>30</v>
      </c>
      <c r="I238" t="s">
        <v>157</v>
      </c>
      <c r="J238">
        <v>1.0500000000000001E-2</v>
      </c>
      <c r="K238" t="s">
        <v>557</v>
      </c>
    </row>
    <row r="239" spans="1:11">
      <c r="A239" s="6" t="str">
        <f>HYPERLINK("https://www.analog.com/en/AD7190#details", "AD7190")</f>
        <v>AD7190</v>
      </c>
      <c r="B239">
        <v>5</v>
      </c>
      <c r="C239">
        <v>24</v>
      </c>
      <c r="D239">
        <v>4800</v>
      </c>
      <c r="E239" t="s">
        <v>11</v>
      </c>
      <c r="F239" t="s">
        <v>11</v>
      </c>
      <c r="G239" t="s">
        <v>39</v>
      </c>
      <c r="H239" t="s">
        <v>545</v>
      </c>
      <c r="I239" t="s">
        <v>20</v>
      </c>
      <c r="J239">
        <v>3.6799999999999999E-2</v>
      </c>
      <c r="K239" t="s">
        <v>169</v>
      </c>
    </row>
    <row r="240" spans="1:11">
      <c r="A240" s="6" t="str">
        <f>HYPERLINK("https://www.analog.com/en/AD7352#details", "AD7352")</f>
        <v>AD7352</v>
      </c>
      <c r="B240">
        <v>2</v>
      </c>
      <c r="C240">
        <v>12</v>
      </c>
      <c r="D240">
        <v>3000000</v>
      </c>
      <c r="E240">
        <v>71.5</v>
      </c>
      <c r="F240">
        <v>0.4</v>
      </c>
      <c r="G240" t="s">
        <v>18</v>
      </c>
      <c r="H240" t="s">
        <v>30</v>
      </c>
      <c r="I240" t="s">
        <v>20</v>
      </c>
      <c r="J240">
        <v>2.5999999999999999E-2</v>
      </c>
      <c r="K240" t="s">
        <v>257</v>
      </c>
    </row>
    <row r="241" spans="1:11">
      <c r="A241" s="6" t="str">
        <f>HYPERLINK("https://www.analog.com/en/AD7356#details", "AD7356")</f>
        <v>AD7356</v>
      </c>
      <c r="B241">
        <v>2</v>
      </c>
      <c r="C241">
        <v>12</v>
      </c>
      <c r="D241">
        <v>5000000</v>
      </c>
      <c r="E241">
        <v>71.5</v>
      </c>
      <c r="F241">
        <v>0.5</v>
      </c>
      <c r="G241" t="s">
        <v>18</v>
      </c>
      <c r="H241" t="s">
        <v>30</v>
      </c>
      <c r="I241" t="s">
        <v>20</v>
      </c>
      <c r="J241">
        <v>3.5999999999999997E-2</v>
      </c>
      <c r="K241" t="s">
        <v>257</v>
      </c>
    </row>
    <row r="242" spans="1:11">
      <c r="A242" s="6" t="str">
        <f>HYPERLINK("https://www.analog.com/en/AD7699#details", "AD7699")</f>
        <v>AD7699</v>
      </c>
      <c r="B242">
        <v>8</v>
      </c>
      <c r="C242">
        <v>16</v>
      </c>
      <c r="D242">
        <v>500000</v>
      </c>
      <c r="E242">
        <v>92.5</v>
      </c>
      <c r="F242">
        <v>0.5</v>
      </c>
      <c r="G242" t="s">
        <v>18</v>
      </c>
      <c r="H242" t="s">
        <v>537</v>
      </c>
      <c r="I242" t="s">
        <v>20</v>
      </c>
      <c r="J242">
        <v>2.5999999999999999E-2</v>
      </c>
      <c r="K242" t="s">
        <v>561</v>
      </c>
    </row>
    <row r="243" spans="1:11">
      <c r="A243" s="6" t="str">
        <f>HYPERLINK("https://www.analog.com/en/AD7262#details", "AD7262")</f>
        <v>AD7262</v>
      </c>
      <c r="B243">
        <v>2</v>
      </c>
      <c r="C243">
        <v>12</v>
      </c>
      <c r="D243">
        <v>1000000</v>
      </c>
      <c r="E243">
        <v>73</v>
      </c>
      <c r="F243">
        <v>0.5</v>
      </c>
      <c r="G243" t="s">
        <v>18</v>
      </c>
      <c r="H243" t="s">
        <v>30</v>
      </c>
      <c r="I243" t="s">
        <v>20</v>
      </c>
      <c r="J243">
        <v>0.17499999999999999</v>
      </c>
      <c r="K243" t="s">
        <v>562</v>
      </c>
    </row>
    <row r="244" spans="1:11">
      <c r="A244" s="6" t="str">
        <f>HYPERLINK("https://www.analog.com/en/AD7262-5#details", "AD7262-5")</f>
        <v>AD7262-5</v>
      </c>
      <c r="B244">
        <v>2</v>
      </c>
      <c r="C244">
        <v>12</v>
      </c>
      <c r="D244">
        <v>500000</v>
      </c>
      <c r="E244">
        <v>73</v>
      </c>
      <c r="F244">
        <v>0.5</v>
      </c>
      <c r="G244" t="s">
        <v>18</v>
      </c>
      <c r="H244" t="s">
        <v>30</v>
      </c>
      <c r="I244" t="s">
        <v>20</v>
      </c>
      <c r="J244">
        <v>0.17499999999999999</v>
      </c>
      <c r="K244" t="s">
        <v>562</v>
      </c>
    </row>
    <row r="245" spans="1:11">
      <c r="A245" s="6" t="str">
        <f>HYPERLINK("https://www.analog.com/en/AD7401A#details", "AD7401A")</f>
        <v>AD7401A</v>
      </c>
      <c r="B245">
        <v>1</v>
      </c>
      <c r="C245">
        <v>16</v>
      </c>
      <c r="D245">
        <v>20000000</v>
      </c>
      <c r="E245">
        <v>80</v>
      </c>
      <c r="F245">
        <v>1.5</v>
      </c>
      <c r="G245" t="s">
        <v>57</v>
      </c>
      <c r="H245" t="s">
        <v>545</v>
      </c>
      <c r="I245" t="s">
        <v>58</v>
      </c>
      <c r="J245">
        <v>9.35E-2</v>
      </c>
      <c r="K245" t="s">
        <v>261</v>
      </c>
    </row>
    <row r="246" spans="1:11">
      <c r="A246" s="6" t="str">
        <f>HYPERLINK("https://www.analog.com/en/AD7656-1#details", "AD7656-1")</f>
        <v>AD7656-1</v>
      </c>
      <c r="B246">
        <v>6</v>
      </c>
      <c r="C246">
        <v>16</v>
      </c>
      <c r="D246">
        <v>250000</v>
      </c>
      <c r="E246">
        <v>88</v>
      </c>
      <c r="F246">
        <v>1</v>
      </c>
      <c r="G246" t="s">
        <v>18</v>
      </c>
      <c r="H246" t="s">
        <v>76</v>
      </c>
      <c r="I246" t="s">
        <v>538</v>
      </c>
      <c r="J246">
        <v>0.14000000000000001</v>
      </c>
      <c r="K246" t="s">
        <v>49</v>
      </c>
    </row>
    <row r="247" spans="1:11">
      <c r="A247" s="6" t="str">
        <f>HYPERLINK("https://www.analog.com/en/AD7657-1#details", "AD7657-1")</f>
        <v>AD7657-1</v>
      </c>
      <c r="B247">
        <v>6</v>
      </c>
      <c r="C247">
        <v>14</v>
      </c>
      <c r="D247">
        <v>250000</v>
      </c>
      <c r="E247">
        <v>83.5</v>
      </c>
      <c r="F247">
        <v>1</v>
      </c>
      <c r="G247" t="s">
        <v>18</v>
      </c>
      <c r="H247" t="s">
        <v>76</v>
      </c>
      <c r="I247" t="s">
        <v>538</v>
      </c>
      <c r="J247">
        <v>0.14000000000000001</v>
      </c>
      <c r="K247" t="s">
        <v>49</v>
      </c>
    </row>
    <row r="248" spans="1:11">
      <c r="A248" s="6" t="str">
        <f>HYPERLINK("https://www.analog.com/en/AD7658-1#details", "AD7658-1")</f>
        <v>AD7658-1</v>
      </c>
      <c r="B248">
        <v>6</v>
      </c>
      <c r="C248">
        <v>12</v>
      </c>
      <c r="D248">
        <v>250000</v>
      </c>
      <c r="E248">
        <v>73.5</v>
      </c>
      <c r="F248">
        <v>1</v>
      </c>
      <c r="G248" t="s">
        <v>18</v>
      </c>
      <c r="H248" t="s">
        <v>76</v>
      </c>
      <c r="I248" t="s">
        <v>538</v>
      </c>
      <c r="J248">
        <v>0.14000000000000001</v>
      </c>
      <c r="K248" t="s">
        <v>49</v>
      </c>
    </row>
    <row r="249" spans="1:11">
      <c r="A249" s="6" t="str">
        <f>HYPERLINK("https://www.analog.com/en/AD7682#details", "AD7682")</f>
        <v>AD7682</v>
      </c>
      <c r="B249">
        <v>4</v>
      </c>
      <c r="C249">
        <v>16</v>
      </c>
      <c r="D249">
        <v>250000</v>
      </c>
      <c r="E249">
        <v>93.5</v>
      </c>
      <c r="F249">
        <v>0.4</v>
      </c>
      <c r="G249" t="s">
        <v>18</v>
      </c>
      <c r="H249" t="s">
        <v>537</v>
      </c>
      <c r="I249" t="s">
        <v>20</v>
      </c>
      <c r="J249">
        <v>1.2500000000000001E-2</v>
      </c>
      <c r="K249" t="s">
        <v>561</v>
      </c>
    </row>
    <row r="250" spans="1:11">
      <c r="A250" s="6" t="str">
        <f>HYPERLINK("https://www.analog.com/en/AD7689#details", "AD7689")</f>
        <v>AD7689</v>
      </c>
      <c r="B250">
        <v>8</v>
      </c>
      <c r="C250">
        <v>16</v>
      </c>
      <c r="D250">
        <v>250000</v>
      </c>
      <c r="E250">
        <v>90</v>
      </c>
      <c r="F250">
        <v>0.4</v>
      </c>
      <c r="G250" t="s">
        <v>18</v>
      </c>
      <c r="H250" t="s">
        <v>537</v>
      </c>
      <c r="I250" t="s">
        <v>20</v>
      </c>
      <c r="J250">
        <v>1.2500000000000001E-2</v>
      </c>
      <c r="K250" t="s">
        <v>563</v>
      </c>
    </row>
    <row r="251" spans="1:11">
      <c r="A251" s="6" t="str">
        <f>HYPERLINK("https://www.analog.com/en/AD7949#details", "AD7949")</f>
        <v>AD7949</v>
      </c>
      <c r="B251">
        <v>8</v>
      </c>
      <c r="C251">
        <v>14</v>
      </c>
      <c r="D251">
        <v>250000</v>
      </c>
      <c r="E251">
        <v>85.5</v>
      </c>
      <c r="F251">
        <v>0.5</v>
      </c>
      <c r="G251" t="s">
        <v>18</v>
      </c>
      <c r="H251" t="s">
        <v>537</v>
      </c>
      <c r="I251" t="s">
        <v>20</v>
      </c>
      <c r="J251">
        <v>1.0800000000000001E-2</v>
      </c>
      <c r="K251" t="s">
        <v>229</v>
      </c>
    </row>
    <row r="252" spans="1:11">
      <c r="A252" s="6" t="str">
        <f>HYPERLINK("https://www.analog.com/en/LTC2301#details", "LTC2301")</f>
        <v>LTC2301</v>
      </c>
      <c r="B252">
        <v>1</v>
      </c>
      <c r="C252">
        <v>12</v>
      </c>
      <c r="D252">
        <v>14000</v>
      </c>
      <c r="E252">
        <v>73.5</v>
      </c>
      <c r="F252">
        <v>0.4</v>
      </c>
      <c r="G252" t="s">
        <v>18</v>
      </c>
      <c r="H252" t="s">
        <v>543</v>
      </c>
      <c r="I252" t="s">
        <v>157</v>
      </c>
      <c r="J252">
        <v>1.5E-3</v>
      </c>
      <c r="K252" t="s">
        <v>564</v>
      </c>
    </row>
    <row r="253" spans="1:11">
      <c r="A253" s="6" t="str">
        <f>HYPERLINK("https://www.analog.com/en/LTC2305#details", "LTC2305")</f>
        <v>LTC2305</v>
      </c>
      <c r="B253">
        <v>2</v>
      </c>
      <c r="C253">
        <v>12</v>
      </c>
      <c r="D253">
        <v>14000</v>
      </c>
      <c r="E253">
        <v>73.5</v>
      </c>
      <c r="F253">
        <v>0.4</v>
      </c>
      <c r="G253" t="s">
        <v>18</v>
      </c>
      <c r="H253" t="s">
        <v>543</v>
      </c>
      <c r="I253" t="s">
        <v>157</v>
      </c>
      <c r="J253">
        <v>1.5E-3</v>
      </c>
      <c r="K253" t="s">
        <v>564</v>
      </c>
    </row>
    <row r="254" spans="1:11">
      <c r="A254" s="6" t="str">
        <f>HYPERLINK("https://www.analog.com/en/AD7264#details", "AD7264")</f>
        <v>AD7264</v>
      </c>
      <c r="B254">
        <v>2</v>
      </c>
      <c r="C254">
        <v>14</v>
      </c>
      <c r="D254">
        <v>1000000</v>
      </c>
      <c r="E254">
        <v>78</v>
      </c>
      <c r="F254">
        <v>1.5</v>
      </c>
      <c r="G254" t="s">
        <v>18</v>
      </c>
      <c r="H254" t="s">
        <v>30</v>
      </c>
      <c r="I254" t="s">
        <v>20</v>
      </c>
      <c r="J254">
        <v>0.17499999999999999</v>
      </c>
      <c r="K254" t="s">
        <v>565</v>
      </c>
    </row>
    <row r="255" spans="1:11">
      <c r="A255" s="6" t="str">
        <f>HYPERLINK("https://www.analog.com/en/AD7264-5#details", "AD7264-5")</f>
        <v>AD7264-5</v>
      </c>
      <c r="B255">
        <v>2</v>
      </c>
      <c r="C255">
        <v>14</v>
      </c>
      <c r="D255">
        <v>1000000</v>
      </c>
      <c r="E255">
        <v>78</v>
      </c>
      <c r="F255">
        <v>1.5</v>
      </c>
      <c r="G255" t="s">
        <v>18</v>
      </c>
      <c r="H255" t="s">
        <v>30</v>
      </c>
      <c r="I255" t="s">
        <v>20</v>
      </c>
      <c r="J255">
        <v>0.17499999999999999</v>
      </c>
      <c r="K255" t="s">
        <v>565</v>
      </c>
    </row>
    <row r="256" spans="1:11">
      <c r="A256" s="6" t="str">
        <f>HYPERLINK("https://www.analog.com/en/AD7400A#details", "AD7400A")</f>
        <v>AD7400A</v>
      </c>
      <c r="B256">
        <v>1</v>
      </c>
      <c r="C256">
        <v>16</v>
      </c>
      <c r="D256">
        <v>10000000</v>
      </c>
      <c r="E256">
        <v>71</v>
      </c>
      <c r="F256">
        <v>2</v>
      </c>
      <c r="G256" t="s">
        <v>57</v>
      </c>
      <c r="H256" t="s">
        <v>545</v>
      </c>
      <c r="I256" t="s">
        <v>58</v>
      </c>
      <c r="J256">
        <v>6.5000000000000002E-2</v>
      </c>
      <c r="K256" t="s">
        <v>261</v>
      </c>
    </row>
    <row r="257" spans="1:11">
      <c r="A257" s="6" t="str">
        <f>HYPERLINK("https://www.analog.com/en/LTC2360#details", "LTC2360")</f>
        <v>LTC2360</v>
      </c>
      <c r="B257">
        <v>1</v>
      </c>
      <c r="C257">
        <v>12</v>
      </c>
      <c r="D257">
        <v>100000</v>
      </c>
      <c r="E257">
        <v>73</v>
      </c>
      <c r="F257">
        <v>0.25</v>
      </c>
      <c r="G257" t="s">
        <v>18</v>
      </c>
      <c r="H257" t="s">
        <v>76</v>
      </c>
      <c r="I257" t="s">
        <v>20</v>
      </c>
      <c r="J257">
        <v>1.5E-3</v>
      </c>
      <c r="K257" t="s">
        <v>566</v>
      </c>
    </row>
    <row r="258" spans="1:11">
      <c r="A258" s="6" t="str">
        <f>HYPERLINK("https://www.analog.com/en/LTC2361#details", "LTC2361")</f>
        <v>LTC2361</v>
      </c>
      <c r="B258">
        <v>1</v>
      </c>
      <c r="C258">
        <v>12</v>
      </c>
      <c r="D258">
        <v>250000</v>
      </c>
      <c r="E258">
        <v>73</v>
      </c>
      <c r="F258">
        <v>0.25</v>
      </c>
      <c r="G258" t="s">
        <v>18</v>
      </c>
      <c r="H258" t="s">
        <v>76</v>
      </c>
      <c r="I258" t="s">
        <v>20</v>
      </c>
      <c r="J258">
        <v>2.2499999999999998E-3</v>
      </c>
      <c r="K258" t="s">
        <v>566</v>
      </c>
    </row>
    <row r="259" spans="1:11">
      <c r="A259" s="6" t="str">
        <f>HYPERLINK("https://www.analog.com/en/LTC2362#details", "LTC2362")</f>
        <v>LTC2362</v>
      </c>
      <c r="B259">
        <v>1</v>
      </c>
      <c r="C259">
        <v>12</v>
      </c>
      <c r="D259">
        <v>500000</v>
      </c>
      <c r="E259">
        <v>73</v>
      </c>
      <c r="F259">
        <v>0.25</v>
      </c>
      <c r="G259" t="s">
        <v>18</v>
      </c>
      <c r="H259" t="s">
        <v>76</v>
      </c>
      <c r="I259" t="s">
        <v>20</v>
      </c>
      <c r="J259">
        <v>3.3E-3</v>
      </c>
      <c r="K259" t="s">
        <v>566</v>
      </c>
    </row>
    <row r="260" spans="1:11">
      <c r="A260" s="6" t="str">
        <f>HYPERLINK("https://www.analog.com/en/LTC2365#details", "LTC2365")</f>
        <v>LTC2365</v>
      </c>
      <c r="B260">
        <v>1</v>
      </c>
      <c r="C260">
        <v>12</v>
      </c>
      <c r="D260">
        <v>1000000</v>
      </c>
      <c r="E260">
        <v>73</v>
      </c>
      <c r="F260">
        <v>0.25</v>
      </c>
      <c r="G260" t="s">
        <v>18</v>
      </c>
      <c r="H260" t="s">
        <v>76</v>
      </c>
      <c r="I260" t="s">
        <v>20</v>
      </c>
      <c r="J260">
        <v>6.0000000000000001E-3</v>
      </c>
      <c r="K260" t="s">
        <v>566</v>
      </c>
    </row>
    <row r="261" spans="1:11">
      <c r="A261" s="6" t="str">
        <f>HYPERLINK("https://www.analog.com/en/LTC2366#details", "LTC2366")</f>
        <v>LTC2366</v>
      </c>
      <c r="B261">
        <v>1</v>
      </c>
      <c r="C261">
        <v>12</v>
      </c>
      <c r="D261">
        <v>3000000</v>
      </c>
      <c r="E261">
        <v>73</v>
      </c>
      <c r="F261">
        <v>0.25</v>
      </c>
      <c r="G261" t="s">
        <v>18</v>
      </c>
      <c r="H261" t="s">
        <v>76</v>
      </c>
      <c r="I261" t="s">
        <v>20</v>
      </c>
      <c r="J261">
        <v>7.7999999999999996E-3</v>
      </c>
      <c r="K261" t="s">
        <v>566</v>
      </c>
    </row>
    <row r="262" spans="1:11">
      <c r="A262" s="6" t="str">
        <f>HYPERLINK("https://www.analog.com/en/LTC2452#details", "LTC2452")</f>
        <v>LTC2452</v>
      </c>
      <c r="B262">
        <v>1</v>
      </c>
      <c r="C262">
        <v>16</v>
      </c>
      <c r="D262">
        <v>60</v>
      </c>
      <c r="E262" t="s">
        <v>11</v>
      </c>
      <c r="F262">
        <v>1</v>
      </c>
      <c r="G262" t="s">
        <v>39</v>
      </c>
      <c r="H262" t="s">
        <v>30</v>
      </c>
      <c r="I262" t="s">
        <v>20</v>
      </c>
      <c r="J262">
        <v>2.3999999999999998E-3</v>
      </c>
      <c r="K262" t="s">
        <v>567</v>
      </c>
    </row>
    <row r="263" spans="1:11">
      <c r="A263" s="6" t="str">
        <f>HYPERLINK("https://www.analog.com/en/AD7991#details", "AD7991")</f>
        <v>AD7991</v>
      </c>
      <c r="B263">
        <v>4</v>
      </c>
      <c r="C263">
        <v>12</v>
      </c>
      <c r="D263">
        <v>140000</v>
      </c>
      <c r="E263">
        <v>71</v>
      </c>
      <c r="F263">
        <v>0.5</v>
      </c>
      <c r="G263" t="s">
        <v>18</v>
      </c>
      <c r="H263" t="s">
        <v>76</v>
      </c>
      <c r="I263" t="s">
        <v>157</v>
      </c>
      <c r="J263">
        <v>4.6800000000000001E-3</v>
      </c>
      <c r="K263" t="s">
        <v>202</v>
      </c>
    </row>
    <row r="264" spans="1:11">
      <c r="A264" s="6" t="str">
        <f>HYPERLINK("https://www.analog.com/en/AD7995#details", "AD7995")</f>
        <v>AD7995</v>
      </c>
      <c r="B264">
        <v>4</v>
      </c>
      <c r="C264">
        <v>10</v>
      </c>
      <c r="D264">
        <v>140000</v>
      </c>
      <c r="E264">
        <v>71</v>
      </c>
      <c r="F264" t="s">
        <v>11</v>
      </c>
      <c r="G264" t="s">
        <v>18</v>
      </c>
      <c r="H264" t="s">
        <v>76</v>
      </c>
      <c r="I264" t="s">
        <v>157</v>
      </c>
      <c r="J264">
        <v>4.4000000000000003E-3</v>
      </c>
      <c r="K264" t="s">
        <v>202</v>
      </c>
    </row>
    <row r="265" spans="1:11">
      <c r="A265" s="6" t="str">
        <f>HYPERLINK("https://www.analog.com/en/AD7999#details", "AD7999")</f>
        <v>AD7999</v>
      </c>
      <c r="B265">
        <v>4</v>
      </c>
      <c r="C265">
        <v>8</v>
      </c>
      <c r="D265">
        <v>140000</v>
      </c>
      <c r="E265">
        <v>71</v>
      </c>
      <c r="F265">
        <v>0.04</v>
      </c>
      <c r="G265" t="s">
        <v>18</v>
      </c>
      <c r="H265" t="s">
        <v>76</v>
      </c>
      <c r="I265" t="s">
        <v>157</v>
      </c>
      <c r="J265">
        <v>4.7000000000000002E-3</v>
      </c>
      <c r="K265" t="s">
        <v>202</v>
      </c>
    </row>
    <row r="266" spans="1:11">
      <c r="A266" s="6" t="str">
        <f>HYPERLINK("https://www.analog.com/en/AD7983#details", "AD7983")</f>
        <v>AD7983</v>
      </c>
      <c r="B266">
        <v>1</v>
      </c>
      <c r="C266">
        <v>16</v>
      </c>
      <c r="D266">
        <v>1330000</v>
      </c>
      <c r="E266">
        <v>92</v>
      </c>
      <c r="F266">
        <v>0.6</v>
      </c>
      <c r="G266" t="s">
        <v>18</v>
      </c>
      <c r="H266" t="s">
        <v>43</v>
      </c>
      <c r="I266" t="s">
        <v>20</v>
      </c>
      <c r="J266">
        <v>1.0500000000000001E-2</v>
      </c>
      <c r="K266" t="s">
        <v>540</v>
      </c>
    </row>
    <row r="267" spans="1:11">
      <c r="A267" s="6" t="str">
        <f>HYPERLINK("https://www.analog.com/en/AD7984#details", "AD7984")</f>
        <v>AD7984</v>
      </c>
      <c r="B267">
        <v>1</v>
      </c>
      <c r="C267">
        <v>18</v>
      </c>
      <c r="D267">
        <v>1330000</v>
      </c>
      <c r="E267">
        <v>98.5</v>
      </c>
      <c r="F267" t="s">
        <v>11</v>
      </c>
      <c r="G267" t="s">
        <v>18</v>
      </c>
      <c r="H267" t="s">
        <v>30</v>
      </c>
      <c r="I267" t="s">
        <v>20</v>
      </c>
      <c r="J267">
        <v>1.0500000000000001E-2</v>
      </c>
      <c r="K267" t="s">
        <v>540</v>
      </c>
    </row>
    <row r="268" spans="1:11">
      <c r="A268" s="6" t="str">
        <f>HYPERLINK("https://www.analog.com/en/LTC2453#details", "LTC2453")</f>
        <v>LTC2453</v>
      </c>
      <c r="B268">
        <v>1</v>
      </c>
      <c r="C268">
        <v>16</v>
      </c>
      <c r="D268">
        <v>60</v>
      </c>
      <c r="E268" t="s">
        <v>11</v>
      </c>
      <c r="F268">
        <v>2</v>
      </c>
      <c r="G268" t="s">
        <v>39</v>
      </c>
      <c r="H268" t="s">
        <v>30</v>
      </c>
      <c r="I268" t="s">
        <v>157</v>
      </c>
      <c r="J268">
        <v>4.0000000000000001E-3</v>
      </c>
      <c r="K268" t="s">
        <v>567</v>
      </c>
    </row>
    <row r="269" spans="1:11">
      <c r="A269" s="6" t="str">
        <f>HYPERLINK("https://www.analog.com/en/AD7366#details", "AD7366")</f>
        <v>AD7366</v>
      </c>
      <c r="B269">
        <v>4</v>
      </c>
      <c r="C269">
        <v>12</v>
      </c>
      <c r="D269">
        <v>1000000</v>
      </c>
      <c r="E269">
        <v>72</v>
      </c>
      <c r="F269">
        <v>0.5</v>
      </c>
      <c r="G269" t="s">
        <v>18</v>
      </c>
      <c r="H269" t="s">
        <v>76</v>
      </c>
      <c r="I269" t="s">
        <v>20</v>
      </c>
      <c r="J269">
        <v>8.8800000000000004E-2</v>
      </c>
      <c r="K269" t="s">
        <v>169</v>
      </c>
    </row>
    <row r="270" spans="1:11">
      <c r="A270" s="6" t="str">
        <f>HYPERLINK("https://www.analog.com/en/AD7366-5#details", "AD7366-5")</f>
        <v>AD7366-5</v>
      </c>
      <c r="B270">
        <v>2</v>
      </c>
      <c r="C270">
        <v>12</v>
      </c>
      <c r="D270">
        <v>500000</v>
      </c>
      <c r="E270">
        <v>72</v>
      </c>
      <c r="F270">
        <v>0.5</v>
      </c>
      <c r="G270" t="s">
        <v>18</v>
      </c>
      <c r="H270" t="s">
        <v>30</v>
      </c>
      <c r="I270" t="s">
        <v>20</v>
      </c>
      <c r="J270">
        <v>5.45E-2</v>
      </c>
      <c r="K270" t="s">
        <v>169</v>
      </c>
    </row>
    <row r="271" spans="1:11">
      <c r="A271" s="6" t="str">
        <f>HYPERLINK("https://www.analog.com/en/AD7367#details", "AD7367")</f>
        <v>AD7367</v>
      </c>
      <c r="B271">
        <v>4</v>
      </c>
      <c r="C271">
        <v>14</v>
      </c>
      <c r="D271">
        <v>1000000</v>
      </c>
      <c r="E271">
        <v>76</v>
      </c>
      <c r="F271">
        <v>2</v>
      </c>
      <c r="G271" t="s">
        <v>18</v>
      </c>
      <c r="H271" t="s">
        <v>537</v>
      </c>
      <c r="I271" t="s">
        <v>20</v>
      </c>
      <c r="J271">
        <v>8.8700000000000001E-2</v>
      </c>
      <c r="K271" t="s">
        <v>169</v>
      </c>
    </row>
    <row r="272" spans="1:11">
      <c r="A272" s="6" t="str">
        <f>HYPERLINK("https://www.analog.com/en/AD7367-5#details", "AD7367-5")</f>
        <v>AD7367-5</v>
      </c>
      <c r="B272">
        <v>2</v>
      </c>
      <c r="C272">
        <v>14</v>
      </c>
      <c r="D272">
        <v>500000</v>
      </c>
      <c r="E272">
        <v>76</v>
      </c>
      <c r="F272">
        <v>2</v>
      </c>
      <c r="G272" t="s">
        <v>18</v>
      </c>
      <c r="H272" t="s">
        <v>30</v>
      </c>
      <c r="I272" t="s">
        <v>20</v>
      </c>
      <c r="J272">
        <v>5.45E-2</v>
      </c>
      <c r="K272" t="s">
        <v>169</v>
      </c>
    </row>
    <row r="273" spans="1:11">
      <c r="A273" s="6" t="str">
        <f>HYPERLINK("https://www.analog.com/en/AD7764#details", "AD7764")</f>
        <v>AD7764</v>
      </c>
      <c r="B273">
        <v>1</v>
      </c>
      <c r="C273">
        <v>24</v>
      </c>
      <c r="D273">
        <v>312000</v>
      </c>
      <c r="E273">
        <v>109</v>
      </c>
      <c r="F273" t="s">
        <v>11</v>
      </c>
      <c r="G273" t="s">
        <v>39</v>
      </c>
      <c r="H273" t="s">
        <v>30</v>
      </c>
      <c r="I273" t="s">
        <v>20</v>
      </c>
      <c r="J273">
        <v>0.371</v>
      </c>
      <c r="K273" t="s">
        <v>285</v>
      </c>
    </row>
    <row r="274" spans="1:11">
      <c r="A274" s="6" t="str">
        <f>HYPERLINK("https://www.analog.com/en/AD7765#details", "AD7765")</f>
        <v>AD7765</v>
      </c>
      <c r="B274">
        <v>1</v>
      </c>
      <c r="C274">
        <v>24</v>
      </c>
      <c r="D274">
        <v>156000</v>
      </c>
      <c r="E274">
        <v>109</v>
      </c>
      <c r="F274">
        <v>1</v>
      </c>
      <c r="G274" t="s">
        <v>39</v>
      </c>
      <c r="H274" t="s">
        <v>30</v>
      </c>
      <c r="I274" t="s">
        <v>20</v>
      </c>
      <c r="J274">
        <v>0.371</v>
      </c>
      <c r="K274" t="s">
        <v>285</v>
      </c>
    </row>
    <row r="275" spans="1:11">
      <c r="A275" s="6" t="str">
        <f>HYPERLINK("https://www.analog.com/en/AD7766#details", "AD7766")</f>
        <v>AD7766</v>
      </c>
      <c r="B275">
        <v>1</v>
      </c>
      <c r="C275">
        <v>24</v>
      </c>
      <c r="D275">
        <v>128000</v>
      </c>
      <c r="E275">
        <v>108.5</v>
      </c>
      <c r="F275" t="s">
        <v>11</v>
      </c>
      <c r="G275" t="s">
        <v>18</v>
      </c>
      <c r="H275" t="s">
        <v>30</v>
      </c>
      <c r="I275" t="s">
        <v>20</v>
      </c>
      <c r="J275">
        <v>1.7999999999999999E-2</v>
      </c>
      <c r="K275" t="s">
        <v>568</v>
      </c>
    </row>
    <row r="276" spans="1:11">
      <c r="A276" s="6" t="str">
        <f>HYPERLINK("https://www.analog.com/en/AD7767#details", "AD7767")</f>
        <v>AD7767</v>
      </c>
      <c r="B276">
        <v>1</v>
      </c>
      <c r="C276">
        <v>24</v>
      </c>
      <c r="D276">
        <v>128000</v>
      </c>
      <c r="E276">
        <v>108.5</v>
      </c>
      <c r="F276" t="s">
        <v>11</v>
      </c>
      <c r="G276" t="s">
        <v>18</v>
      </c>
      <c r="H276" t="s">
        <v>30</v>
      </c>
      <c r="I276" t="s">
        <v>20</v>
      </c>
      <c r="J276">
        <v>1.7999999999999999E-2</v>
      </c>
      <c r="K276" t="s">
        <v>257</v>
      </c>
    </row>
    <row r="277" spans="1:11">
      <c r="A277" s="6" t="str">
        <f>HYPERLINK("https://www.analog.com/en/AD7980#details", "AD7980")</f>
        <v>AD7980</v>
      </c>
      <c r="B277">
        <v>1</v>
      </c>
      <c r="C277">
        <v>16</v>
      </c>
      <c r="D277">
        <v>1000000</v>
      </c>
      <c r="E277">
        <v>91.5</v>
      </c>
      <c r="F277">
        <v>0.6</v>
      </c>
      <c r="G277" t="s">
        <v>18</v>
      </c>
      <c r="H277" t="s">
        <v>43</v>
      </c>
      <c r="I277" t="s">
        <v>20</v>
      </c>
      <c r="J277">
        <v>7.0000000000000001E-3</v>
      </c>
      <c r="K277" t="s">
        <v>540</v>
      </c>
    </row>
    <row r="278" spans="1:11">
      <c r="A278" s="6" t="str">
        <f>HYPERLINK("https://www.analog.com/en/LTC2308#details", "LTC2308")</f>
        <v>LTC2308</v>
      </c>
      <c r="B278">
        <v>8</v>
      </c>
      <c r="C278">
        <v>12</v>
      </c>
      <c r="D278">
        <v>500000</v>
      </c>
      <c r="E278">
        <v>73.3</v>
      </c>
      <c r="F278">
        <v>0.3</v>
      </c>
      <c r="G278" t="s">
        <v>18</v>
      </c>
      <c r="H278" t="s">
        <v>543</v>
      </c>
      <c r="I278" t="s">
        <v>20</v>
      </c>
      <c r="J278">
        <v>1.7500000000000002E-2</v>
      </c>
      <c r="K278" t="s">
        <v>289</v>
      </c>
    </row>
    <row r="279" spans="1:11">
      <c r="A279" s="6" t="str">
        <f>HYPERLINK("https://www.analog.com/en/LTC2450-1#details", "LTC2450-1")</f>
        <v>LTC2450-1</v>
      </c>
      <c r="B279">
        <v>1</v>
      </c>
      <c r="C279">
        <v>16</v>
      </c>
      <c r="D279">
        <v>60</v>
      </c>
      <c r="E279" t="s">
        <v>11</v>
      </c>
      <c r="F279">
        <v>1.96</v>
      </c>
      <c r="G279" t="s">
        <v>39</v>
      </c>
      <c r="H279" t="s">
        <v>76</v>
      </c>
      <c r="I279" t="s">
        <v>20</v>
      </c>
      <c r="J279">
        <v>1.0499999999999999E-3</v>
      </c>
      <c r="K279" t="s">
        <v>291</v>
      </c>
    </row>
    <row r="280" spans="1:11">
      <c r="A280" s="6" t="str">
        <f>HYPERLINK("https://www.analog.com/en/AD7785#details", "AD7785")</f>
        <v>AD7785</v>
      </c>
      <c r="B280">
        <v>3</v>
      </c>
      <c r="C280">
        <v>20</v>
      </c>
      <c r="D280">
        <v>470</v>
      </c>
      <c r="E280" t="s">
        <v>11</v>
      </c>
      <c r="F280" t="s">
        <v>11</v>
      </c>
      <c r="G280" t="s">
        <v>39</v>
      </c>
      <c r="H280" t="s">
        <v>30</v>
      </c>
      <c r="I280" t="s">
        <v>20</v>
      </c>
      <c r="J280">
        <v>2.5000000000000001E-3</v>
      </c>
      <c r="K280" t="s">
        <v>257</v>
      </c>
    </row>
    <row r="281" spans="1:11">
      <c r="A281" s="6" t="str">
        <f>HYPERLINK("https://www.analog.com/en/AD7982#details", "AD7982")</f>
        <v>AD7982</v>
      </c>
      <c r="B281">
        <v>1</v>
      </c>
      <c r="C281">
        <v>18</v>
      </c>
      <c r="D281">
        <v>1000000</v>
      </c>
      <c r="E281">
        <v>98</v>
      </c>
      <c r="F281">
        <v>1</v>
      </c>
      <c r="G281" t="s">
        <v>18</v>
      </c>
      <c r="H281" t="s">
        <v>30</v>
      </c>
      <c r="I281" t="s">
        <v>20</v>
      </c>
      <c r="J281">
        <v>7.0000000000000001E-3</v>
      </c>
      <c r="K281" t="s">
        <v>540</v>
      </c>
    </row>
    <row r="282" spans="1:11">
      <c r="A282" s="6" t="str">
        <f>HYPERLINK("https://www.analog.com/en/LTC1856#details", "LTC1856")</f>
        <v>LTC1856</v>
      </c>
      <c r="B282">
        <v>8</v>
      </c>
      <c r="C282">
        <v>16</v>
      </c>
      <c r="D282">
        <v>100000</v>
      </c>
      <c r="E282">
        <v>87</v>
      </c>
      <c r="F282">
        <v>3</v>
      </c>
      <c r="G282" t="s">
        <v>18</v>
      </c>
      <c r="H282" t="s">
        <v>536</v>
      </c>
      <c r="I282" t="s">
        <v>20</v>
      </c>
      <c r="J282">
        <v>0.04</v>
      </c>
      <c r="K282" t="s">
        <v>293</v>
      </c>
    </row>
    <row r="283" spans="1:11">
      <c r="A283" s="6" t="str">
        <f>HYPERLINK("https://www.analog.com/en/LTC2450#details", "LTC2450")</f>
        <v>LTC2450</v>
      </c>
      <c r="B283">
        <v>1</v>
      </c>
      <c r="C283">
        <v>16</v>
      </c>
      <c r="D283">
        <v>30</v>
      </c>
      <c r="E283" t="s">
        <v>11</v>
      </c>
      <c r="F283">
        <v>1.96</v>
      </c>
      <c r="G283" t="s">
        <v>39</v>
      </c>
      <c r="H283" t="s">
        <v>76</v>
      </c>
      <c r="I283" t="s">
        <v>20</v>
      </c>
      <c r="J283">
        <v>1.0499999999999999E-3</v>
      </c>
      <c r="K283" t="s">
        <v>291</v>
      </c>
    </row>
    <row r="284" spans="1:11">
      <c r="A284" s="6" t="str">
        <f>HYPERLINK("https://www.analog.com/en/LTC2487#details", "LTC2487")</f>
        <v>LTC2487</v>
      </c>
      <c r="B284">
        <v>4</v>
      </c>
      <c r="C284">
        <v>16</v>
      </c>
      <c r="D284">
        <v>15</v>
      </c>
      <c r="E284" t="s">
        <v>11</v>
      </c>
      <c r="F284">
        <v>0.13</v>
      </c>
      <c r="G284" t="s">
        <v>39</v>
      </c>
      <c r="H284" t="s">
        <v>537</v>
      </c>
      <c r="I284" t="s">
        <v>157</v>
      </c>
      <c r="J284">
        <v>8.0000000000000004E-4</v>
      </c>
      <c r="K284" t="s">
        <v>295</v>
      </c>
    </row>
    <row r="285" spans="1:11">
      <c r="A285" s="6" t="str">
        <f>HYPERLINK("https://www.analog.com/en/LTC2489#details", "LTC2489")</f>
        <v>LTC2489</v>
      </c>
      <c r="B285">
        <v>4</v>
      </c>
      <c r="C285">
        <v>16</v>
      </c>
      <c r="D285">
        <v>6.8</v>
      </c>
      <c r="E285" t="s">
        <v>11</v>
      </c>
      <c r="F285">
        <v>0.13</v>
      </c>
      <c r="G285" t="s">
        <v>39</v>
      </c>
      <c r="H285" t="s">
        <v>537</v>
      </c>
      <c r="I285" t="s">
        <v>157</v>
      </c>
      <c r="J285">
        <v>4.8000000000000001E-4</v>
      </c>
      <c r="K285" t="s">
        <v>295</v>
      </c>
    </row>
    <row r="286" spans="1:11">
      <c r="A286" s="6" t="str">
        <f>HYPERLINK("https://www.analog.com/en/LTC2493#details", "LTC2493")</f>
        <v>LTC2493</v>
      </c>
      <c r="B286">
        <v>4</v>
      </c>
      <c r="C286">
        <v>24</v>
      </c>
      <c r="D286">
        <v>15</v>
      </c>
      <c r="E286" t="s">
        <v>11</v>
      </c>
      <c r="F286">
        <v>33.5</v>
      </c>
      <c r="G286" t="s">
        <v>39</v>
      </c>
      <c r="H286" t="s">
        <v>537</v>
      </c>
      <c r="I286" t="s">
        <v>157</v>
      </c>
      <c r="J286">
        <v>4.8000000000000001E-4</v>
      </c>
      <c r="K286" t="s">
        <v>295</v>
      </c>
    </row>
    <row r="287" spans="1:11">
      <c r="A287" s="6" t="str">
        <f>HYPERLINK("https://www.analog.com/en/AD7631#details", "AD7631")</f>
        <v>AD7631</v>
      </c>
      <c r="B287">
        <v>1</v>
      </c>
      <c r="C287">
        <v>18</v>
      </c>
      <c r="D287">
        <v>250000</v>
      </c>
      <c r="E287">
        <v>100.5</v>
      </c>
      <c r="F287">
        <v>1.5</v>
      </c>
      <c r="G287" t="s">
        <v>18</v>
      </c>
      <c r="H287" t="s">
        <v>30</v>
      </c>
      <c r="I287" t="s">
        <v>538</v>
      </c>
      <c r="J287">
        <v>9.4E-2</v>
      </c>
      <c r="K287" t="s">
        <v>98</v>
      </c>
    </row>
    <row r="288" spans="1:11">
      <c r="A288" s="6" t="str">
        <f>HYPERLINK("https://www.analog.com/en/AD7634#details", "AD7634")</f>
        <v>AD7634</v>
      </c>
      <c r="B288">
        <v>1</v>
      </c>
      <c r="C288">
        <v>18</v>
      </c>
      <c r="D288">
        <v>670000</v>
      </c>
      <c r="E288">
        <v>100.5</v>
      </c>
      <c r="F288">
        <v>1.5</v>
      </c>
      <c r="G288" t="s">
        <v>18</v>
      </c>
      <c r="H288" t="s">
        <v>30</v>
      </c>
      <c r="I288" t="s">
        <v>538</v>
      </c>
      <c r="J288">
        <v>0.19500000000000001</v>
      </c>
      <c r="K288" t="s">
        <v>565</v>
      </c>
    </row>
    <row r="289" spans="1:11">
      <c r="A289" s="6" t="str">
        <f>HYPERLINK("https://www.analog.com/en/AD7693#details", "AD7693")</f>
        <v>AD7693</v>
      </c>
      <c r="B289">
        <v>1</v>
      </c>
      <c r="C289">
        <v>16</v>
      </c>
      <c r="D289">
        <v>500000</v>
      </c>
      <c r="E289">
        <v>96</v>
      </c>
      <c r="F289">
        <v>0.25</v>
      </c>
      <c r="G289" t="s">
        <v>18</v>
      </c>
      <c r="H289" t="s">
        <v>30</v>
      </c>
      <c r="I289" t="s">
        <v>20</v>
      </c>
      <c r="J289">
        <v>1.7999999999999999E-2</v>
      </c>
      <c r="K289" t="s">
        <v>300</v>
      </c>
    </row>
    <row r="290" spans="1:11">
      <c r="A290" s="6" t="str">
        <f>HYPERLINK("https://www.analog.com/en/AD7952#details", "AD7952")</f>
        <v>AD7952</v>
      </c>
      <c r="B290">
        <v>1</v>
      </c>
      <c r="C290">
        <v>14</v>
      </c>
      <c r="D290">
        <v>1000000</v>
      </c>
      <c r="E290">
        <v>85.5</v>
      </c>
      <c r="F290">
        <v>0.3</v>
      </c>
      <c r="G290" t="s">
        <v>18</v>
      </c>
      <c r="H290" t="s">
        <v>30</v>
      </c>
      <c r="I290" t="s">
        <v>538</v>
      </c>
      <c r="J290">
        <v>0.23499999999999999</v>
      </c>
      <c r="K290" t="s">
        <v>98</v>
      </c>
    </row>
    <row r="291" spans="1:11">
      <c r="A291" s="6" t="str">
        <f>HYPERLINK("https://www.analog.com/en/LTC2302#details", "LTC2302")</f>
        <v>LTC2302</v>
      </c>
      <c r="B291">
        <v>1</v>
      </c>
      <c r="C291">
        <v>12</v>
      </c>
      <c r="D291">
        <v>500000</v>
      </c>
      <c r="E291">
        <v>73.2</v>
      </c>
      <c r="F291">
        <v>0.3</v>
      </c>
      <c r="G291" t="s">
        <v>18</v>
      </c>
      <c r="H291" t="s">
        <v>543</v>
      </c>
      <c r="I291" t="s">
        <v>20</v>
      </c>
      <c r="J291">
        <v>1.4E-2</v>
      </c>
      <c r="K291" t="s">
        <v>301</v>
      </c>
    </row>
    <row r="292" spans="1:11">
      <c r="A292" s="6" t="str">
        <f>HYPERLINK("https://www.analog.com/en/LTC2306#details", "LTC2306")</f>
        <v>LTC2306</v>
      </c>
      <c r="B292">
        <v>2</v>
      </c>
      <c r="C292">
        <v>12</v>
      </c>
      <c r="D292">
        <v>500000</v>
      </c>
      <c r="E292">
        <v>73.2</v>
      </c>
      <c r="F292">
        <v>0.3</v>
      </c>
      <c r="G292" t="s">
        <v>18</v>
      </c>
      <c r="H292" t="s">
        <v>543</v>
      </c>
      <c r="I292" t="s">
        <v>20</v>
      </c>
      <c r="J292">
        <v>1.4E-2</v>
      </c>
      <c r="K292" t="s">
        <v>301</v>
      </c>
    </row>
    <row r="293" spans="1:11">
      <c r="A293" s="6" t="str">
        <f>HYPERLINK("https://www.analog.com/en/LTC2309#details", "LTC2309")</f>
        <v>LTC2309</v>
      </c>
      <c r="B293">
        <v>8</v>
      </c>
      <c r="C293">
        <v>12</v>
      </c>
      <c r="D293">
        <v>14000</v>
      </c>
      <c r="E293">
        <v>73.400000000000006</v>
      </c>
      <c r="F293">
        <v>0.45</v>
      </c>
      <c r="G293" t="s">
        <v>18</v>
      </c>
      <c r="H293" t="s">
        <v>543</v>
      </c>
      <c r="I293" t="s">
        <v>157</v>
      </c>
      <c r="J293">
        <v>1.5E-3</v>
      </c>
      <c r="K293" t="s">
        <v>569</v>
      </c>
    </row>
    <row r="294" spans="1:11">
      <c r="A294" s="6" t="str">
        <f>HYPERLINK("https://www.analog.com/en/LTC2351-12#details", "LTC2351-12")</f>
        <v>LTC2351-12</v>
      </c>
      <c r="B294">
        <v>6</v>
      </c>
      <c r="C294">
        <v>12</v>
      </c>
      <c r="D294">
        <v>1500000</v>
      </c>
      <c r="E294">
        <v>72</v>
      </c>
      <c r="F294">
        <v>0.25</v>
      </c>
      <c r="G294" t="s">
        <v>18</v>
      </c>
      <c r="H294" t="s">
        <v>536</v>
      </c>
      <c r="I294" t="s">
        <v>20</v>
      </c>
      <c r="J294">
        <v>1.6500000000000001E-2</v>
      </c>
      <c r="K294" t="s">
        <v>133</v>
      </c>
    </row>
    <row r="295" spans="1:11">
      <c r="A295" s="6" t="str">
        <f>HYPERLINK("https://www.analog.com/en/LTC2355-12#details", "LTC2355-12")</f>
        <v>LTC2355-12</v>
      </c>
      <c r="B295">
        <v>1</v>
      </c>
      <c r="C295">
        <v>12</v>
      </c>
      <c r="D295">
        <v>3500000</v>
      </c>
      <c r="E295">
        <v>71.099999999999994</v>
      </c>
      <c r="F295">
        <v>0.25</v>
      </c>
      <c r="G295" t="s">
        <v>18</v>
      </c>
      <c r="H295" t="s">
        <v>536</v>
      </c>
      <c r="I295" t="s">
        <v>20</v>
      </c>
      <c r="J295">
        <v>1.7999999999999999E-2</v>
      </c>
      <c r="K295" t="s">
        <v>304</v>
      </c>
    </row>
    <row r="296" spans="1:11">
      <c r="A296" s="6" t="str">
        <f>HYPERLINK("https://www.analog.com/en/LTC2451#details", "LTC2451")</f>
        <v>LTC2451</v>
      </c>
      <c r="B296">
        <v>1</v>
      </c>
      <c r="C296">
        <v>16</v>
      </c>
      <c r="D296">
        <v>60</v>
      </c>
      <c r="E296" t="s">
        <v>11</v>
      </c>
      <c r="F296">
        <v>2</v>
      </c>
      <c r="G296" t="s">
        <v>39</v>
      </c>
      <c r="H296" t="s">
        <v>76</v>
      </c>
      <c r="I296" t="s">
        <v>157</v>
      </c>
      <c r="J296">
        <v>1.1999999999999999E-3</v>
      </c>
      <c r="K296" t="s">
        <v>567</v>
      </c>
    </row>
    <row r="297" spans="1:11">
      <c r="A297" s="6" t="str">
        <f>HYPERLINK("https://www.analog.com/en/AD7610#details", "AD7610")</f>
        <v>AD7610</v>
      </c>
      <c r="B297">
        <v>1</v>
      </c>
      <c r="C297">
        <v>16</v>
      </c>
      <c r="D297">
        <v>250000</v>
      </c>
      <c r="E297">
        <v>94</v>
      </c>
      <c r="F297">
        <v>0.75</v>
      </c>
      <c r="G297" t="s">
        <v>18</v>
      </c>
      <c r="H297" t="s">
        <v>43</v>
      </c>
      <c r="I297" t="s">
        <v>538</v>
      </c>
      <c r="J297">
        <v>0.09</v>
      </c>
      <c r="K297" t="s">
        <v>562</v>
      </c>
    </row>
    <row r="298" spans="1:11">
      <c r="A298" s="6" t="str">
        <f>HYPERLINK("https://www.analog.com/en/AD7612#details", "AD7612")</f>
        <v>AD7612</v>
      </c>
      <c r="B298">
        <v>1</v>
      </c>
      <c r="C298">
        <v>16</v>
      </c>
      <c r="D298">
        <v>750000</v>
      </c>
      <c r="E298">
        <v>94</v>
      </c>
      <c r="F298">
        <v>0.75</v>
      </c>
      <c r="G298" t="s">
        <v>18</v>
      </c>
      <c r="H298" t="s">
        <v>43</v>
      </c>
      <c r="I298" t="s">
        <v>538</v>
      </c>
      <c r="J298">
        <v>0.20499999999999999</v>
      </c>
      <c r="K298" t="s">
        <v>565</v>
      </c>
    </row>
    <row r="299" spans="1:11">
      <c r="A299" s="6" t="str">
        <f>HYPERLINK("https://www.analog.com/en/AD7951#details", "AD7951")</f>
        <v>AD7951</v>
      </c>
      <c r="B299">
        <v>1</v>
      </c>
      <c r="C299">
        <v>14</v>
      </c>
      <c r="D299">
        <v>1000000</v>
      </c>
      <c r="E299">
        <v>85.5</v>
      </c>
      <c r="F299">
        <v>0.3</v>
      </c>
      <c r="G299" t="s">
        <v>18</v>
      </c>
      <c r="H299" t="s">
        <v>43</v>
      </c>
      <c r="I299" t="s">
        <v>538</v>
      </c>
      <c r="J299">
        <v>0.23499999999999999</v>
      </c>
      <c r="K299" t="s">
        <v>98</v>
      </c>
    </row>
    <row r="300" spans="1:11">
      <c r="A300" s="6" t="str">
        <f>HYPERLINK("https://www.analog.com/en/LTC2356-12#details", "LTC2356-12")</f>
        <v>LTC2356-12</v>
      </c>
      <c r="B300">
        <v>1</v>
      </c>
      <c r="C300">
        <v>12</v>
      </c>
      <c r="D300">
        <v>3500000</v>
      </c>
      <c r="E300">
        <v>71.099999999999994</v>
      </c>
      <c r="F300">
        <v>0.25</v>
      </c>
      <c r="G300" t="s">
        <v>18</v>
      </c>
      <c r="H300" t="s">
        <v>536</v>
      </c>
      <c r="I300" t="s">
        <v>20</v>
      </c>
      <c r="J300">
        <v>1.7999999999999999E-2</v>
      </c>
      <c r="K300" t="s">
        <v>304</v>
      </c>
    </row>
    <row r="301" spans="1:11">
      <c r="A301" s="6" t="str">
        <f>HYPERLINK("https://www.analog.com/en/LTC2356-14#details", "LTC2356-14")</f>
        <v>LTC2356-14</v>
      </c>
      <c r="B301">
        <v>1</v>
      </c>
      <c r="C301">
        <v>14</v>
      </c>
      <c r="D301">
        <v>3500000</v>
      </c>
      <c r="E301">
        <v>74.099999999999994</v>
      </c>
      <c r="F301">
        <v>0.5</v>
      </c>
      <c r="G301" t="s">
        <v>18</v>
      </c>
      <c r="H301" t="s">
        <v>536</v>
      </c>
      <c r="I301" t="s">
        <v>20</v>
      </c>
      <c r="J301">
        <v>1.7999999999999999E-2</v>
      </c>
      <c r="K301" t="s">
        <v>304</v>
      </c>
    </row>
    <row r="302" spans="1:11">
      <c r="A302" s="6" t="str">
        <f>HYPERLINK("https://www.analog.com/en/LTC2488#details", "LTC2488")</f>
        <v>LTC2488</v>
      </c>
      <c r="B302">
        <v>4</v>
      </c>
      <c r="C302">
        <v>16</v>
      </c>
      <c r="D302">
        <v>6.8</v>
      </c>
      <c r="E302" t="s">
        <v>11</v>
      </c>
      <c r="F302">
        <v>0.13</v>
      </c>
      <c r="G302" t="s">
        <v>39</v>
      </c>
      <c r="H302" t="s">
        <v>537</v>
      </c>
      <c r="I302" t="s">
        <v>20</v>
      </c>
      <c r="J302">
        <v>8.0000000000000004E-4</v>
      </c>
      <c r="K302" t="s">
        <v>295</v>
      </c>
    </row>
    <row r="303" spans="1:11">
      <c r="A303" s="6" t="str">
        <f>HYPERLINK("https://www.analog.com/en/LTC2492#details", "LTC2492")</f>
        <v>LTC2492</v>
      </c>
      <c r="B303">
        <v>4</v>
      </c>
      <c r="C303">
        <v>24</v>
      </c>
      <c r="D303">
        <v>15</v>
      </c>
      <c r="E303" t="s">
        <v>11</v>
      </c>
      <c r="F303">
        <v>33.5</v>
      </c>
      <c r="G303" t="s">
        <v>39</v>
      </c>
      <c r="H303" t="s">
        <v>537</v>
      </c>
      <c r="I303" t="s">
        <v>20</v>
      </c>
      <c r="J303">
        <v>8.0000000000000004E-4</v>
      </c>
      <c r="K303" t="s">
        <v>295</v>
      </c>
    </row>
    <row r="304" spans="1:11">
      <c r="A304" s="6" t="str">
        <f>HYPERLINK("https://www.analog.com/en/LTC2497#details", "LTC2497")</f>
        <v>LTC2497</v>
      </c>
      <c r="B304">
        <v>16</v>
      </c>
      <c r="C304">
        <v>16</v>
      </c>
      <c r="D304">
        <v>6.8</v>
      </c>
      <c r="E304" t="s">
        <v>11</v>
      </c>
      <c r="F304">
        <v>0.13</v>
      </c>
      <c r="G304" t="s">
        <v>39</v>
      </c>
      <c r="H304" t="s">
        <v>537</v>
      </c>
      <c r="I304" t="s">
        <v>157</v>
      </c>
      <c r="J304">
        <v>4.8000000000000001E-4</v>
      </c>
      <c r="K304" t="s">
        <v>308</v>
      </c>
    </row>
    <row r="305" spans="1:11">
      <c r="A305" s="6" t="str">
        <f>HYPERLINK("https://www.analog.com/en/LTC2499#details", "LTC2499")</f>
        <v>LTC2499</v>
      </c>
      <c r="B305">
        <v>16</v>
      </c>
      <c r="C305">
        <v>24</v>
      </c>
      <c r="D305">
        <v>15</v>
      </c>
      <c r="E305" t="s">
        <v>11</v>
      </c>
      <c r="F305">
        <v>33.5</v>
      </c>
      <c r="G305" t="s">
        <v>39</v>
      </c>
      <c r="H305" t="s">
        <v>537</v>
      </c>
      <c r="I305" t="s">
        <v>157</v>
      </c>
      <c r="J305">
        <v>4.8000000000000001E-4</v>
      </c>
      <c r="K305" t="s">
        <v>308</v>
      </c>
    </row>
    <row r="306" spans="1:11">
      <c r="A306" s="6" t="str">
        <f>HYPERLINK("https://www.analog.com/en/AD7622#details", "AD7622")</f>
        <v>AD7622</v>
      </c>
      <c r="B306">
        <v>1</v>
      </c>
      <c r="C306">
        <v>16</v>
      </c>
      <c r="D306">
        <v>2000000</v>
      </c>
      <c r="E306">
        <v>92</v>
      </c>
      <c r="F306">
        <v>0.5</v>
      </c>
      <c r="G306" t="s">
        <v>18</v>
      </c>
      <c r="H306" t="s">
        <v>30</v>
      </c>
      <c r="I306" t="s">
        <v>538</v>
      </c>
      <c r="J306">
        <v>7.0000000000000007E-2</v>
      </c>
      <c r="K306" t="s">
        <v>562</v>
      </c>
    </row>
    <row r="307" spans="1:11">
      <c r="A307" s="6" t="str">
        <f>HYPERLINK("https://www.analog.com/en/AD7691#details", "AD7691")</f>
        <v>AD7691</v>
      </c>
      <c r="B307">
        <v>1</v>
      </c>
      <c r="C307">
        <v>18</v>
      </c>
      <c r="D307">
        <v>250000</v>
      </c>
      <c r="E307">
        <v>101.5</v>
      </c>
      <c r="F307">
        <v>0.75</v>
      </c>
      <c r="G307" t="s">
        <v>18</v>
      </c>
      <c r="H307" t="s">
        <v>30</v>
      </c>
      <c r="I307" t="s">
        <v>20</v>
      </c>
      <c r="J307">
        <v>1.06E-2</v>
      </c>
      <c r="K307" t="s">
        <v>540</v>
      </c>
    </row>
    <row r="308" spans="1:11">
      <c r="A308" s="6" t="str">
        <f>HYPERLINK("https://www.analog.com/en/AD7795#details", "AD7795")</f>
        <v>AD7795</v>
      </c>
      <c r="B308">
        <v>6</v>
      </c>
      <c r="C308">
        <v>16</v>
      </c>
      <c r="D308">
        <v>470</v>
      </c>
      <c r="E308" t="s">
        <v>11</v>
      </c>
      <c r="F308" t="s">
        <v>11</v>
      </c>
      <c r="G308" t="s">
        <v>39</v>
      </c>
      <c r="H308" t="s">
        <v>30</v>
      </c>
      <c r="I308" t="s">
        <v>20</v>
      </c>
      <c r="J308">
        <v>2.5000000000000001E-3</v>
      </c>
      <c r="K308" t="s">
        <v>169</v>
      </c>
    </row>
    <row r="309" spans="1:11">
      <c r="A309" s="6" t="str">
        <f>HYPERLINK("https://www.analog.com/en/AD7796#details", "AD7796")</f>
        <v>AD7796</v>
      </c>
      <c r="B309">
        <v>1</v>
      </c>
      <c r="C309">
        <v>16</v>
      </c>
      <c r="D309">
        <v>123</v>
      </c>
      <c r="E309" t="s">
        <v>11</v>
      </c>
      <c r="F309" t="s">
        <v>11</v>
      </c>
      <c r="G309" t="s">
        <v>39</v>
      </c>
      <c r="H309" t="s">
        <v>30</v>
      </c>
      <c r="I309" t="s">
        <v>20</v>
      </c>
      <c r="J309">
        <v>1.6000000000000001E-3</v>
      </c>
      <c r="K309" t="s">
        <v>257</v>
      </c>
    </row>
    <row r="310" spans="1:11">
      <c r="A310" s="6" t="str">
        <f>HYPERLINK("https://www.analog.com/en/AD7797#details", "AD7797")</f>
        <v>AD7797</v>
      </c>
      <c r="B310">
        <v>1</v>
      </c>
      <c r="C310">
        <v>24</v>
      </c>
      <c r="D310">
        <v>123</v>
      </c>
      <c r="E310" t="s">
        <v>11</v>
      </c>
      <c r="F310" t="s">
        <v>11</v>
      </c>
      <c r="G310" t="s">
        <v>39</v>
      </c>
      <c r="H310" t="s">
        <v>30</v>
      </c>
      <c r="I310" t="s">
        <v>20</v>
      </c>
      <c r="J310">
        <v>1.6000000000000001E-3</v>
      </c>
      <c r="K310" t="s">
        <v>257</v>
      </c>
    </row>
    <row r="311" spans="1:11">
      <c r="A311" s="6" t="str">
        <f>HYPERLINK("https://www.analog.com/en/AD7829-1#details", "AD7829-1")</f>
        <v>AD7829-1</v>
      </c>
      <c r="B311">
        <v>8</v>
      </c>
      <c r="C311">
        <v>8</v>
      </c>
      <c r="D311">
        <v>2000000</v>
      </c>
      <c r="E311" t="s">
        <v>11</v>
      </c>
      <c r="F311" t="s">
        <v>11</v>
      </c>
      <c r="G311" t="s">
        <v>312</v>
      </c>
      <c r="H311" t="s">
        <v>76</v>
      </c>
      <c r="I311" t="s">
        <v>105</v>
      </c>
      <c r="J311">
        <v>3.5999999999999997E-2</v>
      </c>
      <c r="K311" t="s">
        <v>570</v>
      </c>
    </row>
    <row r="312" spans="1:11">
      <c r="A312" s="6" t="str">
        <f>HYPERLINK("https://www.analog.com/en/LTC2496#details", "LTC2496")</f>
        <v>LTC2496</v>
      </c>
      <c r="B312">
        <v>16</v>
      </c>
      <c r="C312">
        <v>16</v>
      </c>
      <c r="D312">
        <v>6.8</v>
      </c>
      <c r="E312" t="s">
        <v>11</v>
      </c>
      <c r="F312">
        <v>0.13</v>
      </c>
      <c r="G312" t="s">
        <v>39</v>
      </c>
      <c r="H312" t="s">
        <v>537</v>
      </c>
      <c r="I312" t="s">
        <v>20</v>
      </c>
      <c r="J312">
        <v>8.0000000000000004E-4</v>
      </c>
      <c r="K312" t="s">
        <v>308</v>
      </c>
    </row>
    <row r="313" spans="1:11">
      <c r="A313" s="6" t="str">
        <f>HYPERLINK("https://www.analog.com/en/LTC2498#details", "LTC2498")</f>
        <v>LTC2498</v>
      </c>
      <c r="B313">
        <v>16</v>
      </c>
      <c r="C313">
        <v>24</v>
      </c>
      <c r="D313">
        <v>15</v>
      </c>
      <c r="E313" t="s">
        <v>11</v>
      </c>
      <c r="F313">
        <v>33.5</v>
      </c>
      <c r="G313" t="s">
        <v>39</v>
      </c>
      <c r="H313" t="s">
        <v>537</v>
      </c>
      <c r="I313" t="s">
        <v>20</v>
      </c>
      <c r="J313">
        <v>4.8000000000000001E-4</v>
      </c>
      <c r="K313" t="s">
        <v>308</v>
      </c>
    </row>
    <row r="314" spans="1:11">
      <c r="A314" s="6" t="str">
        <f>HYPERLINK("https://www.analog.com/en/AD7329#details", "AD7329")</f>
        <v>AD7329</v>
      </c>
      <c r="B314">
        <v>8</v>
      </c>
      <c r="C314">
        <v>13</v>
      </c>
      <c r="D314">
        <v>1000000</v>
      </c>
      <c r="E314">
        <v>77</v>
      </c>
      <c r="F314" t="s">
        <v>11</v>
      </c>
      <c r="G314" t="s">
        <v>18</v>
      </c>
      <c r="H314" t="s">
        <v>537</v>
      </c>
      <c r="I314" t="s">
        <v>20</v>
      </c>
      <c r="J314">
        <v>0.03</v>
      </c>
      <c r="K314" t="s">
        <v>169</v>
      </c>
    </row>
    <row r="315" spans="1:11">
      <c r="A315" s="6" t="str">
        <f>HYPERLINK("https://www.analog.com/en/AD7401#details", "AD7401")</f>
        <v>AD7401</v>
      </c>
      <c r="B315">
        <v>1</v>
      </c>
      <c r="C315">
        <v>16</v>
      </c>
      <c r="D315">
        <v>20000000</v>
      </c>
      <c r="E315">
        <v>80</v>
      </c>
      <c r="F315">
        <v>2</v>
      </c>
      <c r="G315" t="s">
        <v>57</v>
      </c>
      <c r="H315" t="s">
        <v>545</v>
      </c>
      <c r="I315" t="s">
        <v>58</v>
      </c>
      <c r="J315">
        <v>7.3200000000000001E-2</v>
      </c>
      <c r="K315" t="s">
        <v>261</v>
      </c>
    </row>
    <row r="316" spans="1:11">
      <c r="A316" s="6" t="str">
        <f>HYPERLINK("https://www.analog.com/en/AD7643#details", "AD7643")</f>
        <v>AD7643</v>
      </c>
      <c r="B316">
        <v>1</v>
      </c>
      <c r="C316">
        <v>18</v>
      </c>
      <c r="D316">
        <v>1250000</v>
      </c>
      <c r="E316">
        <v>93.5</v>
      </c>
      <c r="F316">
        <v>1.5</v>
      </c>
      <c r="G316" t="s">
        <v>18</v>
      </c>
      <c r="H316" t="s">
        <v>30</v>
      </c>
      <c r="I316" t="s">
        <v>538</v>
      </c>
      <c r="J316">
        <v>6.5000000000000002E-2</v>
      </c>
      <c r="K316" t="s">
        <v>562</v>
      </c>
    </row>
    <row r="317" spans="1:11">
      <c r="A317" s="6" t="str">
        <f>HYPERLINK("https://www.analog.com/en/AD7656#details", "AD7656")</f>
        <v>AD7656</v>
      </c>
      <c r="B317">
        <v>6</v>
      </c>
      <c r="C317">
        <v>16</v>
      </c>
      <c r="D317">
        <v>250000</v>
      </c>
      <c r="E317">
        <v>86.5</v>
      </c>
      <c r="F317">
        <v>1</v>
      </c>
      <c r="G317" t="s">
        <v>18</v>
      </c>
      <c r="H317" t="s">
        <v>76</v>
      </c>
      <c r="I317" t="s">
        <v>538</v>
      </c>
      <c r="J317">
        <v>0.14299999999999999</v>
      </c>
      <c r="K317" t="s">
        <v>49</v>
      </c>
    </row>
    <row r="318" spans="1:11">
      <c r="A318" s="6" t="str">
        <f>HYPERLINK("https://www.analog.com/en/AD7657#details", "AD7657")</f>
        <v>AD7657</v>
      </c>
      <c r="B318">
        <v>6</v>
      </c>
      <c r="C318">
        <v>14</v>
      </c>
      <c r="D318">
        <v>250000</v>
      </c>
      <c r="E318">
        <v>83.5</v>
      </c>
      <c r="F318">
        <v>1</v>
      </c>
      <c r="G318" t="s">
        <v>18</v>
      </c>
      <c r="H318" t="s">
        <v>76</v>
      </c>
      <c r="I318" t="s">
        <v>538</v>
      </c>
      <c r="J318">
        <v>0.14299999999999999</v>
      </c>
      <c r="K318" t="s">
        <v>49</v>
      </c>
    </row>
    <row r="319" spans="1:11">
      <c r="A319" s="6" t="str">
        <f>HYPERLINK("https://www.analog.com/en/AD7658#details", "AD7658")</f>
        <v>AD7658</v>
      </c>
      <c r="B319">
        <v>6</v>
      </c>
      <c r="C319">
        <v>12</v>
      </c>
      <c r="D319">
        <v>250000</v>
      </c>
      <c r="E319">
        <v>73.5</v>
      </c>
      <c r="F319">
        <v>1</v>
      </c>
      <c r="G319" t="s">
        <v>18</v>
      </c>
      <c r="H319" t="s">
        <v>76</v>
      </c>
      <c r="I319" t="s">
        <v>538</v>
      </c>
      <c r="J319">
        <v>0.14299999999999999</v>
      </c>
      <c r="K319" t="s">
        <v>49</v>
      </c>
    </row>
    <row r="320" spans="1:11">
      <c r="A320" s="6" t="str">
        <f>HYPERLINK("https://www.analog.com/en/AD7690#details", "AD7690")</f>
        <v>AD7690</v>
      </c>
      <c r="B320">
        <v>1</v>
      </c>
      <c r="C320">
        <v>18</v>
      </c>
      <c r="D320">
        <v>400000</v>
      </c>
      <c r="E320">
        <v>101.5</v>
      </c>
      <c r="F320">
        <v>0.75</v>
      </c>
      <c r="G320" t="s">
        <v>18</v>
      </c>
      <c r="H320" t="s">
        <v>30</v>
      </c>
      <c r="I320" t="s">
        <v>20</v>
      </c>
      <c r="J320">
        <v>1.7000000000000001E-2</v>
      </c>
      <c r="K320" t="s">
        <v>540</v>
      </c>
    </row>
    <row r="321" spans="1:11">
      <c r="A321" s="6" t="str">
        <f>HYPERLINK("https://www.analog.com/en/LTC1854#details", "LTC1854")</f>
        <v>LTC1854</v>
      </c>
      <c r="B321">
        <v>8</v>
      </c>
      <c r="C321">
        <v>12</v>
      </c>
      <c r="D321">
        <v>100000</v>
      </c>
      <c r="E321">
        <v>74</v>
      </c>
      <c r="F321">
        <v>1</v>
      </c>
      <c r="G321" t="s">
        <v>18</v>
      </c>
      <c r="H321" t="s">
        <v>536</v>
      </c>
      <c r="I321" t="s">
        <v>20</v>
      </c>
      <c r="J321">
        <v>0.04</v>
      </c>
      <c r="K321" t="s">
        <v>293</v>
      </c>
    </row>
    <row r="322" spans="1:11">
      <c r="A322" s="6" t="str">
        <f>HYPERLINK("https://www.analog.com/en/LTC1855#details", "LTC1855")</f>
        <v>LTC1855</v>
      </c>
      <c r="B322">
        <v>8</v>
      </c>
      <c r="C322">
        <v>14</v>
      </c>
      <c r="D322">
        <v>100000</v>
      </c>
      <c r="E322">
        <v>83</v>
      </c>
      <c r="F322">
        <v>1.5</v>
      </c>
      <c r="G322" t="s">
        <v>18</v>
      </c>
      <c r="H322" t="s">
        <v>536</v>
      </c>
      <c r="I322" t="s">
        <v>20</v>
      </c>
      <c r="J322">
        <v>0.04</v>
      </c>
      <c r="K322" t="s">
        <v>293</v>
      </c>
    </row>
    <row r="323" spans="1:11">
      <c r="A323" s="6" t="str">
        <f>HYPERLINK("https://www.analog.com/en/AD7321#details", "AD7321")</f>
        <v>AD7321</v>
      </c>
      <c r="B323">
        <v>2</v>
      </c>
      <c r="C323">
        <v>13</v>
      </c>
      <c r="D323">
        <v>500000</v>
      </c>
      <c r="E323">
        <v>76</v>
      </c>
      <c r="F323" t="s">
        <v>11</v>
      </c>
      <c r="G323" t="s">
        <v>18</v>
      </c>
      <c r="H323" t="s">
        <v>536</v>
      </c>
      <c r="I323" t="s">
        <v>20</v>
      </c>
      <c r="J323">
        <v>1.7000000000000001E-2</v>
      </c>
      <c r="K323" t="s">
        <v>316</v>
      </c>
    </row>
    <row r="324" spans="1:11">
      <c r="A324" s="6" t="str">
        <f>HYPERLINK("https://www.analog.com/en/AD7322#details", "AD7322")</f>
        <v>AD7322</v>
      </c>
      <c r="B324">
        <v>2</v>
      </c>
      <c r="C324">
        <v>13</v>
      </c>
      <c r="D324">
        <v>1000000</v>
      </c>
      <c r="E324">
        <v>76</v>
      </c>
      <c r="F324" t="s">
        <v>11</v>
      </c>
      <c r="G324" t="s">
        <v>18</v>
      </c>
      <c r="H324" t="s">
        <v>536</v>
      </c>
      <c r="I324" t="s">
        <v>20</v>
      </c>
      <c r="J324">
        <v>0.03</v>
      </c>
      <c r="K324" t="s">
        <v>316</v>
      </c>
    </row>
    <row r="325" spans="1:11">
      <c r="A325" s="6" t="str">
        <f>HYPERLINK("https://www.analog.com/en/AD7323#details", "AD7323")</f>
        <v>AD7323</v>
      </c>
      <c r="B325">
        <v>4</v>
      </c>
      <c r="C325">
        <v>13</v>
      </c>
      <c r="D325">
        <v>500000</v>
      </c>
      <c r="E325">
        <v>76</v>
      </c>
      <c r="F325" t="s">
        <v>11</v>
      </c>
      <c r="G325" t="s">
        <v>18</v>
      </c>
      <c r="H325" t="s">
        <v>536</v>
      </c>
      <c r="I325" t="s">
        <v>20</v>
      </c>
      <c r="J325">
        <v>1.7000000000000001E-2</v>
      </c>
      <c r="K325" t="s">
        <v>257</v>
      </c>
    </row>
    <row r="326" spans="1:11">
      <c r="A326" s="6" t="str">
        <f>HYPERLINK("https://www.analog.com/en/AD7324#details", "AD7324")</f>
        <v>AD7324</v>
      </c>
      <c r="B326">
        <v>4</v>
      </c>
      <c r="C326">
        <v>13</v>
      </c>
      <c r="D326">
        <v>1000000</v>
      </c>
      <c r="E326">
        <v>76</v>
      </c>
      <c r="F326" t="s">
        <v>11</v>
      </c>
      <c r="G326" t="s">
        <v>18</v>
      </c>
      <c r="H326" t="s">
        <v>536</v>
      </c>
      <c r="I326" t="s">
        <v>20</v>
      </c>
      <c r="J326">
        <v>0.03</v>
      </c>
      <c r="K326" t="s">
        <v>257</v>
      </c>
    </row>
    <row r="327" spans="1:11">
      <c r="A327" s="6" t="str">
        <f>HYPERLINK("https://www.analog.com/en/AD7327#details", "AD7327")</f>
        <v>AD7327</v>
      </c>
      <c r="B327">
        <v>8</v>
      </c>
      <c r="C327">
        <v>13</v>
      </c>
      <c r="D327">
        <v>500000</v>
      </c>
      <c r="E327">
        <v>76</v>
      </c>
      <c r="F327" t="s">
        <v>11</v>
      </c>
      <c r="G327" t="s">
        <v>18</v>
      </c>
      <c r="H327" t="s">
        <v>536</v>
      </c>
      <c r="I327" t="s">
        <v>20</v>
      </c>
      <c r="J327">
        <v>1.7000000000000001E-2</v>
      </c>
      <c r="K327" t="s">
        <v>317</v>
      </c>
    </row>
    <row r="328" spans="1:11">
      <c r="A328" s="6" t="str">
        <f>HYPERLINK("https://www.analog.com/en/AD7400#details", "AD7400")</f>
        <v>AD7400</v>
      </c>
      <c r="B328">
        <v>1</v>
      </c>
      <c r="C328">
        <v>16</v>
      </c>
      <c r="D328">
        <v>10000000</v>
      </c>
      <c r="E328">
        <v>71</v>
      </c>
      <c r="F328">
        <v>2</v>
      </c>
      <c r="G328" t="s">
        <v>57</v>
      </c>
      <c r="H328" t="s">
        <v>30</v>
      </c>
      <c r="I328" t="s">
        <v>58</v>
      </c>
      <c r="J328">
        <v>8.2000000000000003E-2</v>
      </c>
      <c r="K328" t="s">
        <v>261</v>
      </c>
    </row>
    <row r="329" spans="1:11">
      <c r="A329" s="6" t="str">
        <f>HYPERLINK("https://www.analog.com/en/AD7641#details", "AD7641")</f>
        <v>AD7641</v>
      </c>
      <c r="B329">
        <v>1</v>
      </c>
      <c r="C329">
        <v>18</v>
      </c>
      <c r="D329">
        <v>2000000</v>
      </c>
      <c r="E329">
        <v>93.5</v>
      </c>
      <c r="F329">
        <v>2</v>
      </c>
      <c r="G329" t="s">
        <v>18</v>
      </c>
      <c r="H329" t="s">
        <v>30</v>
      </c>
      <c r="I329" t="s">
        <v>538</v>
      </c>
      <c r="J329">
        <v>7.4999999999999997E-2</v>
      </c>
      <c r="K329" t="s">
        <v>562</v>
      </c>
    </row>
    <row r="330" spans="1:11">
      <c r="A330" s="6" t="str">
        <f>HYPERLINK("https://www.analog.com/en/LTC1408#details", "LTC1408")</f>
        <v>LTC1408</v>
      </c>
      <c r="B330">
        <v>6</v>
      </c>
      <c r="C330">
        <v>14</v>
      </c>
      <c r="D330">
        <v>600000</v>
      </c>
      <c r="E330">
        <v>76</v>
      </c>
      <c r="F330">
        <v>0.5</v>
      </c>
      <c r="G330" t="s">
        <v>18</v>
      </c>
      <c r="H330" t="s">
        <v>536</v>
      </c>
      <c r="I330" t="s">
        <v>20</v>
      </c>
      <c r="J330">
        <v>1.4999999999999999E-2</v>
      </c>
      <c r="K330" t="s">
        <v>133</v>
      </c>
    </row>
    <row r="331" spans="1:11">
      <c r="A331" s="6" t="str">
        <f>HYPERLINK("https://www.analog.com/en/LTC2202#details", "LTC2202")</f>
        <v>LTC2202</v>
      </c>
      <c r="B331">
        <v>1</v>
      </c>
      <c r="C331">
        <v>16</v>
      </c>
      <c r="D331">
        <v>10000000</v>
      </c>
      <c r="E331">
        <v>81.599999999999994</v>
      </c>
      <c r="F331">
        <v>0.7</v>
      </c>
      <c r="G331" t="s">
        <v>319</v>
      </c>
      <c r="H331" t="s">
        <v>30</v>
      </c>
      <c r="I331" t="s">
        <v>105</v>
      </c>
      <c r="J331">
        <v>0.14000000000000001</v>
      </c>
      <c r="K331" t="s">
        <v>143</v>
      </c>
    </row>
    <row r="332" spans="1:11">
      <c r="A332" s="6" t="str">
        <f>HYPERLINK("https://www.analog.com/en/LTC2351-14#details", "LTC2351-14")</f>
        <v>LTC2351-14</v>
      </c>
      <c r="B332">
        <v>6</v>
      </c>
      <c r="C332">
        <v>14</v>
      </c>
      <c r="D332">
        <v>1500000</v>
      </c>
      <c r="E332">
        <v>75</v>
      </c>
      <c r="F332">
        <v>1</v>
      </c>
      <c r="G332" t="s">
        <v>18</v>
      </c>
      <c r="H332" t="s">
        <v>536</v>
      </c>
      <c r="I332" t="s">
        <v>20</v>
      </c>
      <c r="J332">
        <v>1.6500000000000001E-2</v>
      </c>
      <c r="K332" t="s">
        <v>133</v>
      </c>
    </row>
    <row r="333" spans="1:11">
      <c r="A333" s="6" t="str">
        <f>HYPERLINK("https://www.analog.com/en/LTC2355-14#details", "LTC2355-14")</f>
        <v>LTC2355-14</v>
      </c>
      <c r="B333">
        <v>1</v>
      </c>
      <c r="C333">
        <v>14</v>
      </c>
      <c r="D333">
        <v>3500000</v>
      </c>
      <c r="E333">
        <v>74.2</v>
      </c>
      <c r="F333">
        <v>0.5</v>
      </c>
      <c r="G333" t="s">
        <v>18</v>
      </c>
      <c r="H333" t="s">
        <v>536</v>
      </c>
      <c r="I333" t="s">
        <v>20</v>
      </c>
      <c r="J333">
        <v>1.7999999999999999E-2</v>
      </c>
      <c r="K333" t="s">
        <v>304</v>
      </c>
    </row>
    <row r="334" spans="1:11">
      <c r="A334" s="6" t="str">
        <f>HYPERLINK("https://www.analog.com/en/LTC2486#details", "LTC2486")</f>
        <v>LTC2486</v>
      </c>
      <c r="B334">
        <v>4</v>
      </c>
      <c r="C334">
        <v>16</v>
      </c>
      <c r="D334">
        <v>15</v>
      </c>
      <c r="E334" t="s">
        <v>11</v>
      </c>
      <c r="F334">
        <v>0.13</v>
      </c>
      <c r="G334" t="s">
        <v>39</v>
      </c>
      <c r="H334" t="s">
        <v>537</v>
      </c>
      <c r="I334" t="s">
        <v>20</v>
      </c>
      <c r="J334">
        <v>8.0000000000000004E-4</v>
      </c>
      <c r="K334" t="s">
        <v>295</v>
      </c>
    </row>
    <row r="335" spans="1:11">
      <c r="A335" s="6" t="str">
        <f>HYPERLINK("https://www.analog.com/en/LTC2494#details", "LTC2494")</f>
        <v>LTC2494</v>
      </c>
      <c r="B335">
        <v>16</v>
      </c>
      <c r="C335">
        <v>16</v>
      </c>
      <c r="D335">
        <v>15</v>
      </c>
      <c r="E335" t="s">
        <v>11</v>
      </c>
      <c r="F335">
        <v>0.13</v>
      </c>
      <c r="G335" t="s">
        <v>39</v>
      </c>
      <c r="H335" t="s">
        <v>537</v>
      </c>
      <c r="I335" t="s">
        <v>20</v>
      </c>
      <c r="J335">
        <v>4.8000000000000001E-4</v>
      </c>
      <c r="K335" t="s">
        <v>308</v>
      </c>
    </row>
    <row r="336" spans="1:11">
      <c r="A336" s="6" t="str">
        <f>HYPERLINK("https://www.analog.com/en/LTC2495#details", "LTC2495")</f>
        <v>LTC2495</v>
      </c>
      <c r="B336">
        <v>16</v>
      </c>
      <c r="C336">
        <v>16</v>
      </c>
      <c r="D336">
        <v>15</v>
      </c>
      <c r="E336" t="s">
        <v>11</v>
      </c>
      <c r="F336">
        <v>0.13</v>
      </c>
      <c r="G336" t="s">
        <v>39</v>
      </c>
      <c r="H336" t="s">
        <v>537</v>
      </c>
      <c r="I336" t="s">
        <v>157</v>
      </c>
      <c r="J336">
        <v>4.8000000000000001E-4</v>
      </c>
      <c r="K336" t="s">
        <v>308</v>
      </c>
    </row>
    <row r="337" spans="1:11">
      <c r="A337" s="6" t="str">
        <f>HYPERLINK("https://www.analog.com/en/AD7273#details", "AD7273")</f>
        <v>AD7273</v>
      </c>
      <c r="B337">
        <v>1</v>
      </c>
      <c r="C337">
        <v>10</v>
      </c>
      <c r="D337">
        <v>3000000</v>
      </c>
      <c r="E337" t="s">
        <v>11</v>
      </c>
      <c r="F337" t="s">
        <v>11</v>
      </c>
      <c r="G337" t="s">
        <v>18</v>
      </c>
      <c r="H337" t="s">
        <v>76</v>
      </c>
      <c r="I337" t="s">
        <v>20</v>
      </c>
      <c r="J337">
        <v>1.14E-2</v>
      </c>
      <c r="K337" t="s">
        <v>571</v>
      </c>
    </row>
    <row r="338" spans="1:11">
      <c r="A338" s="6" t="str">
        <f>HYPERLINK("https://www.analog.com/en/AD7274#details", "AD7274")</f>
        <v>AD7274</v>
      </c>
      <c r="B338">
        <v>1</v>
      </c>
      <c r="C338">
        <v>12</v>
      </c>
      <c r="D338">
        <v>3000000</v>
      </c>
      <c r="E338" t="s">
        <v>11</v>
      </c>
      <c r="F338" t="s">
        <v>11</v>
      </c>
      <c r="G338" t="s">
        <v>18</v>
      </c>
      <c r="H338" t="s">
        <v>76</v>
      </c>
      <c r="I338" t="s">
        <v>20</v>
      </c>
      <c r="J338">
        <v>1.14E-2</v>
      </c>
      <c r="K338" t="s">
        <v>571</v>
      </c>
    </row>
    <row r="339" spans="1:11">
      <c r="A339" s="6" t="str">
        <f>HYPERLINK("https://www.analog.com/en/AD7328#details", "AD7328")</f>
        <v>AD7328</v>
      </c>
      <c r="B339">
        <v>8</v>
      </c>
      <c r="C339">
        <v>13</v>
      </c>
      <c r="D339">
        <v>1000000</v>
      </c>
      <c r="E339" t="s">
        <v>11</v>
      </c>
      <c r="F339" t="s">
        <v>11</v>
      </c>
      <c r="G339" t="s">
        <v>18</v>
      </c>
      <c r="H339" t="s">
        <v>537</v>
      </c>
      <c r="I339" t="s">
        <v>20</v>
      </c>
      <c r="J339">
        <v>2.9000000000000001E-2</v>
      </c>
      <c r="K339" t="s">
        <v>317</v>
      </c>
    </row>
    <row r="340" spans="1:11">
      <c r="A340" s="6" t="str">
        <f>HYPERLINK("https://www.analog.com/en/AD7762#details", "AD7762")</f>
        <v>AD7762</v>
      </c>
      <c r="B340">
        <v>1</v>
      </c>
      <c r="C340">
        <v>24</v>
      </c>
      <c r="D340">
        <v>625000</v>
      </c>
      <c r="E340">
        <v>112</v>
      </c>
      <c r="F340" t="s">
        <v>11</v>
      </c>
      <c r="G340" t="s">
        <v>39</v>
      </c>
      <c r="H340" t="s">
        <v>30</v>
      </c>
      <c r="I340" t="s">
        <v>105</v>
      </c>
      <c r="J340">
        <v>0.95799999999999996</v>
      </c>
      <c r="K340" t="s">
        <v>324</v>
      </c>
    </row>
    <row r="341" spans="1:11">
      <c r="A341" s="6" t="str">
        <f>HYPERLINK("https://www.analog.com/en/AD7763#details", "AD7763")</f>
        <v>AD7763</v>
      </c>
      <c r="B341">
        <v>1</v>
      </c>
      <c r="C341">
        <v>24</v>
      </c>
      <c r="D341">
        <v>625000</v>
      </c>
      <c r="E341">
        <v>112</v>
      </c>
      <c r="F341" t="s">
        <v>11</v>
      </c>
      <c r="G341" t="s">
        <v>39</v>
      </c>
      <c r="H341" t="s">
        <v>30</v>
      </c>
      <c r="I341" t="s">
        <v>325</v>
      </c>
      <c r="J341">
        <v>0.95599999999999996</v>
      </c>
      <c r="K341" t="s">
        <v>324</v>
      </c>
    </row>
    <row r="342" spans="1:11">
      <c r="A342" s="6" t="str">
        <f>HYPERLINK("https://www.analog.com/en/LTC1408-12#details", "LTC1408-12")</f>
        <v>LTC1408-12</v>
      </c>
      <c r="B342">
        <v>6</v>
      </c>
      <c r="C342">
        <v>12</v>
      </c>
      <c r="D342">
        <v>600000</v>
      </c>
      <c r="E342">
        <v>72</v>
      </c>
      <c r="F342">
        <v>0.25</v>
      </c>
      <c r="G342" t="s">
        <v>18</v>
      </c>
      <c r="H342" t="s">
        <v>536</v>
      </c>
      <c r="I342" t="s">
        <v>20</v>
      </c>
      <c r="J342">
        <v>1.4999999999999999E-2</v>
      </c>
      <c r="K342" t="s">
        <v>133</v>
      </c>
    </row>
    <row r="343" spans="1:11">
      <c r="A343" s="6" t="str">
        <f>HYPERLINK("https://www.analog.com/en/LTC2442#details", "LTC2442")</f>
        <v>LTC2442</v>
      </c>
      <c r="B343">
        <v>4</v>
      </c>
      <c r="C343">
        <v>24</v>
      </c>
      <c r="D343">
        <v>8000</v>
      </c>
      <c r="E343" t="s">
        <v>11</v>
      </c>
      <c r="F343">
        <v>33.5</v>
      </c>
      <c r="G343" t="s">
        <v>39</v>
      </c>
      <c r="H343" t="s">
        <v>537</v>
      </c>
      <c r="I343" t="s">
        <v>20</v>
      </c>
      <c r="J343">
        <v>0.05</v>
      </c>
      <c r="K343" t="s">
        <v>327</v>
      </c>
    </row>
    <row r="344" spans="1:11">
      <c r="A344" s="6" t="str">
        <f>HYPERLINK("https://www.analog.com/en/AD7276#details", "AD7276")</f>
        <v>AD7276</v>
      </c>
      <c r="B344">
        <v>1</v>
      </c>
      <c r="C344">
        <v>12</v>
      </c>
      <c r="D344">
        <v>3000000</v>
      </c>
      <c r="E344">
        <v>70</v>
      </c>
      <c r="F344" t="s">
        <v>11</v>
      </c>
      <c r="G344" t="s">
        <v>18</v>
      </c>
      <c r="H344" t="s">
        <v>76</v>
      </c>
      <c r="I344" t="s">
        <v>20</v>
      </c>
      <c r="J344">
        <v>1.9800000000000002E-2</v>
      </c>
      <c r="K344" t="s">
        <v>572</v>
      </c>
    </row>
    <row r="345" spans="1:11">
      <c r="A345" s="6" t="str">
        <f>HYPERLINK("https://www.analog.com/en/AD7277#details", "AD7277")</f>
        <v>AD7277</v>
      </c>
      <c r="B345">
        <v>1</v>
      </c>
      <c r="C345">
        <v>10</v>
      </c>
      <c r="D345">
        <v>3000000</v>
      </c>
      <c r="E345" t="s">
        <v>11</v>
      </c>
      <c r="F345" t="s">
        <v>11</v>
      </c>
      <c r="G345" t="s">
        <v>18</v>
      </c>
      <c r="H345" t="s">
        <v>76</v>
      </c>
      <c r="I345" t="s">
        <v>20</v>
      </c>
      <c r="J345">
        <v>1.9800000000000002E-2</v>
      </c>
      <c r="K345" t="s">
        <v>572</v>
      </c>
    </row>
    <row r="346" spans="1:11">
      <c r="A346" s="6" t="str">
        <f>HYPERLINK("https://www.analog.com/en/AD7278#details", "AD7278")</f>
        <v>AD7278</v>
      </c>
      <c r="B346">
        <v>1</v>
      </c>
      <c r="C346">
        <v>8</v>
      </c>
      <c r="D346">
        <v>3000000</v>
      </c>
      <c r="E346" t="s">
        <v>11</v>
      </c>
      <c r="F346" t="s">
        <v>11</v>
      </c>
      <c r="G346" t="s">
        <v>18</v>
      </c>
      <c r="H346" t="s">
        <v>76</v>
      </c>
      <c r="I346" t="s">
        <v>20</v>
      </c>
      <c r="J346">
        <v>1.9800000000000002E-2</v>
      </c>
      <c r="K346" t="s">
        <v>572</v>
      </c>
    </row>
    <row r="347" spans="1:11">
      <c r="A347" s="6" t="str">
        <f>HYPERLINK("https://www.analog.com/en/AD7621#details", "AD7621")</f>
        <v>AD7621</v>
      </c>
      <c r="B347">
        <v>1</v>
      </c>
      <c r="C347">
        <v>16</v>
      </c>
      <c r="D347">
        <v>3000000</v>
      </c>
      <c r="E347">
        <v>90</v>
      </c>
      <c r="F347">
        <v>1</v>
      </c>
      <c r="G347" t="s">
        <v>18</v>
      </c>
      <c r="H347" t="s">
        <v>30</v>
      </c>
      <c r="I347" t="s">
        <v>538</v>
      </c>
      <c r="J347">
        <v>7.0000000000000007E-2</v>
      </c>
      <c r="K347" t="s">
        <v>562</v>
      </c>
    </row>
    <row r="348" spans="1:11">
      <c r="A348" s="6" t="str">
        <f>HYPERLINK("https://www.analog.com/en/AD7623#details", "AD7623")</f>
        <v>AD7623</v>
      </c>
      <c r="B348">
        <v>1</v>
      </c>
      <c r="C348">
        <v>16</v>
      </c>
      <c r="D348">
        <v>1330000</v>
      </c>
      <c r="E348">
        <v>89.5</v>
      </c>
      <c r="F348">
        <v>1</v>
      </c>
      <c r="G348" t="s">
        <v>18</v>
      </c>
      <c r="H348" t="s">
        <v>30</v>
      </c>
      <c r="I348" t="s">
        <v>538</v>
      </c>
      <c r="J348">
        <v>0.05</v>
      </c>
      <c r="K348" t="s">
        <v>98</v>
      </c>
    </row>
    <row r="349" spans="1:11">
      <c r="A349" s="6" t="str">
        <f>HYPERLINK("https://www.analog.com/en/AD7760#details", "AD7760")</f>
        <v>AD7760</v>
      </c>
      <c r="B349">
        <v>1</v>
      </c>
      <c r="C349">
        <v>24</v>
      </c>
      <c r="D349">
        <v>2500000</v>
      </c>
      <c r="E349">
        <v>100</v>
      </c>
      <c r="F349" t="s">
        <v>11</v>
      </c>
      <c r="G349" t="s">
        <v>39</v>
      </c>
      <c r="H349" t="s">
        <v>30</v>
      </c>
      <c r="I349" t="s">
        <v>105</v>
      </c>
      <c r="J349">
        <v>0.95799999999999996</v>
      </c>
      <c r="K349" t="s">
        <v>324</v>
      </c>
    </row>
    <row r="350" spans="1:11">
      <c r="A350" s="6" t="str">
        <f>HYPERLINK("https://www.analog.com/en/AD7946#details", "AD7946")</f>
        <v>AD7946</v>
      </c>
      <c r="B350">
        <v>1</v>
      </c>
      <c r="C350">
        <v>14</v>
      </c>
      <c r="D350">
        <v>500000</v>
      </c>
      <c r="E350">
        <v>85</v>
      </c>
      <c r="F350">
        <v>0.4</v>
      </c>
      <c r="G350" t="s">
        <v>18</v>
      </c>
      <c r="H350" t="s">
        <v>43</v>
      </c>
      <c r="I350" t="s">
        <v>20</v>
      </c>
      <c r="J350">
        <v>1.9E-2</v>
      </c>
      <c r="K350" t="s">
        <v>300</v>
      </c>
    </row>
    <row r="351" spans="1:11">
      <c r="A351" s="6" t="str">
        <f>HYPERLINK("https://www.analog.com/en/LTC2481#details", "LTC2481")</f>
        <v>LTC2481</v>
      </c>
      <c r="B351">
        <v>1</v>
      </c>
      <c r="C351">
        <v>16</v>
      </c>
      <c r="D351">
        <v>15</v>
      </c>
      <c r="E351" t="s">
        <v>11</v>
      </c>
      <c r="F351">
        <v>0.13</v>
      </c>
      <c r="G351" t="s">
        <v>39</v>
      </c>
      <c r="H351" t="s">
        <v>30</v>
      </c>
      <c r="I351" t="s">
        <v>157</v>
      </c>
      <c r="J351">
        <v>4.8000000000000001E-4</v>
      </c>
      <c r="K351" t="s">
        <v>301</v>
      </c>
    </row>
    <row r="352" spans="1:11">
      <c r="A352" s="6" t="str">
        <f>HYPERLINK("https://www.analog.com/en/LTC2483#details", "LTC2483")</f>
        <v>LTC2483</v>
      </c>
      <c r="B352">
        <v>1</v>
      </c>
      <c r="C352">
        <v>16</v>
      </c>
      <c r="D352">
        <v>6.8</v>
      </c>
      <c r="E352" t="s">
        <v>11</v>
      </c>
      <c r="F352">
        <v>0.13</v>
      </c>
      <c r="G352" t="s">
        <v>39</v>
      </c>
      <c r="H352" t="s">
        <v>30</v>
      </c>
      <c r="I352" t="s">
        <v>157</v>
      </c>
      <c r="J352">
        <v>4.8000000000000001E-4</v>
      </c>
      <c r="K352" t="s">
        <v>301</v>
      </c>
    </row>
    <row r="353" spans="1:11">
      <c r="A353" s="6" t="str">
        <f>HYPERLINK("https://www.analog.com/en/LTC2485#details", "LTC2485")</f>
        <v>LTC2485</v>
      </c>
      <c r="B353">
        <v>1</v>
      </c>
      <c r="C353">
        <v>24</v>
      </c>
      <c r="D353">
        <v>15</v>
      </c>
      <c r="E353" t="s">
        <v>11</v>
      </c>
      <c r="F353">
        <v>33.5</v>
      </c>
      <c r="G353" t="s">
        <v>39</v>
      </c>
      <c r="H353" t="s">
        <v>30</v>
      </c>
      <c r="I353" t="s">
        <v>157</v>
      </c>
      <c r="J353">
        <v>4.8000000000000001E-4</v>
      </c>
      <c r="K353" t="s">
        <v>301</v>
      </c>
    </row>
    <row r="354" spans="1:11">
      <c r="A354" s="6" t="str">
        <f>HYPERLINK("https://www.analog.com/en/AD7265#details", "AD7265")</f>
        <v>AD7265</v>
      </c>
      <c r="B354">
        <v>12</v>
      </c>
      <c r="C354">
        <v>12</v>
      </c>
      <c r="D354">
        <v>1000000</v>
      </c>
      <c r="E354" t="s">
        <v>11</v>
      </c>
      <c r="F354">
        <v>0.5</v>
      </c>
      <c r="G354" t="s">
        <v>18</v>
      </c>
      <c r="H354" t="s">
        <v>536</v>
      </c>
      <c r="I354" t="s">
        <v>20</v>
      </c>
      <c r="J354">
        <v>2.1000000000000001E-2</v>
      </c>
      <c r="K354" t="s">
        <v>573</v>
      </c>
    </row>
    <row r="355" spans="1:11">
      <c r="A355" s="6" t="str">
        <f>HYPERLINK("https://www.analog.com/en/AD7266#details", "AD7266")</f>
        <v>AD7266</v>
      </c>
      <c r="B355">
        <v>6</v>
      </c>
      <c r="C355">
        <v>12</v>
      </c>
      <c r="D355">
        <v>2000000</v>
      </c>
      <c r="E355" t="s">
        <v>11</v>
      </c>
      <c r="F355">
        <v>0.5</v>
      </c>
      <c r="G355" t="s">
        <v>18</v>
      </c>
      <c r="H355" t="s">
        <v>536</v>
      </c>
      <c r="I355" t="s">
        <v>20</v>
      </c>
      <c r="J355">
        <v>3.3599999999999998E-2</v>
      </c>
      <c r="K355" t="s">
        <v>45</v>
      </c>
    </row>
    <row r="356" spans="1:11">
      <c r="A356" s="6" t="str">
        <f>HYPERLINK("https://www.analog.com/en/AD7686#details", "AD7686")</f>
        <v>AD7686</v>
      </c>
      <c r="B356">
        <v>1</v>
      </c>
      <c r="C356">
        <v>16</v>
      </c>
      <c r="D356">
        <v>500000</v>
      </c>
      <c r="E356">
        <v>92.7</v>
      </c>
      <c r="F356">
        <v>0.6</v>
      </c>
      <c r="G356" t="s">
        <v>18</v>
      </c>
      <c r="H356" t="s">
        <v>43</v>
      </c>
      <c r="I356" t="s">
        <v>20</v>
      </c>
      <c r="J356">
        <v>1.4999999999999999E-2</v>
      </c>
      <c r="K356" t="s">
        <v>540</v>
      </c>
    </row>
    <row r="357" spans="1:11">
      <c r="A357" s="6" t="str">
        <f>HYPERLINK("https://www.analog.com/en/AD7687#details", "AD7687")</f>
        <v>AD7687</v>
      </c>
      <c r="B357">
        <v>1</v>
      </c>
      <c r="C357">
        <v>16</v>
      </c>
      <c r="D357">
        <v>250000</v>
      </c>
      <c r="E357">
        <v>95.5</v>
      </c>
      <c r="F357">
        <v>0.4</v>
      </c>
      <c r="G357" t="s">
        <v>18</v>
      </c>
      <c r="H357" t="s">
        <v>30</v>
      </c>
      <c r="I357" t="s">
        <v>20</v>
      </c>
      <c r="J357">
        <v>1.2500000000000001E-2</v>
      </c>
      <c r="K357" t="s">
        <v>540</v>
      </c>
    </row>
    <row r="358" spans="1:11">
      <c r="A358" s="6" t="str">
        <f>HYPERLINK("https://www.analog.com/en/AD7688#details", "AD7688")</f>
        <v>AD7688</v>
      </c>
      <c r="B358">
        <v>1</v>
      </c>
      <c r="C358">
        <v>16</v>
      </c>
      <c r="D358">
        <v>500000</v>
      </c>
      <c r="E358">
        <v>95.5</v>
      </c>
      <c r="F358">
        <v>0.4</v>
      </c>
      <c r="G358" t="s">
        <v>18</v>
      </c>
      <c r="H358" t="s">
        <v>30</v>
      </c>
      <c r="I358" t="s">
        <v>20</v>
      </c>
      <c r="J358">
        <v>2.1499999999999998E-2</v>
      </c>
      <c r="K358" t="s">
        <v>540</v>
      </c>
    </row>
    <row r="359" spans="1:11">
      <c r="A359" s="6" t="str">
        <f>HYPERLINK("https://www.analog.com/en/AD7942#details", "AD7942")</f>
        <v>AD7942</v>
      </c>
      <c r="B359">
        <v>1</v>
      </c>
      <c r="C359">
        <v>14</v>
      </c>
      <c r="D359">
        <v>250000</v>
      </c>
      <c r="E359">
        <v>85</v>
      </c>
      <c r="F359">
        <v>0.4</v>
      </c>
      <c r="G359" t="s">
        <v>18</v>
      </c>
      <c r="H359" t="s">
        <v>43</v>
      </c>
      <c r="I359" t="s">
        <v>20</v>
      </c>
      <c r="J359">
        <v>1.2500000000000001E-2</v>
      </c>
      <c r="K359" t="s">
        <v>540</v>
      </c>
    </row>
    <row r="360" spans="1:11">
      <c r="A360" s="6" t="str">
        <f>HYPERLINK("https://www.analog.com/en/LTC2480#details", "LTC2480")</f>
        <v>LTC2480</v>
      </c>
      <c r="B360">
        <v>1</v>
      </c>
      <c r="C360">
        <v>16</v>
      </c>
      <c r="D360">
        <v>15</v>
      </c>
      <c r="E360" t="s">
        <v>11</v>
      </c>
      <c r="F360">
        <v>0.13</v>
      </c>
      <c r="G360" t="s">
        <v>39</v>
      </c>
      <c r="H360" t="s">
        <v>30</v>
      </c>
      <c r="I360" t="s">
        <v>20</v>
      </c>
      <c r="J360">
        <v>4.8000000000000001E-4</v>
      </c>
      <c r="K360" t="s">
        <v>574</v>
      </c>
    </row>
    <row r="361" spans="1:11">
      <c r="A361" s="6" t="str">
        <f>HYPERLINK("https://www.analog.com/en/LTC2482#details", "LTC2482")</f>
        <v>LTC2482</v>
      </c>
      <c r="B361">
        <v>1</v>
      </c>
      <c r="C361">
        <v>16</v>
      </c>
      <c r="D361">
        <v>6.8</v>
      </c>
      <c r="E361" t="s">
        <v>11</v>
      </c>
      <c r="F361">
        <v>0.13</v>
      </c>
      <c r="G361" t="s">
        <v>39</v>
      </c>
      <c r="H361" t="s">
        <v>30</v>
      </c>
      <c r="I361" t="s">
        <v>20</v>
      </c>
      <c r="J361">
        <v>4.8000000000000001E-4</v>
      </c>
      <c r="K361" t="s">
        <v>301</v>
      </c>
    </row>
    <row r="362" spans="1:11">
      <c r="A362" s="6" t="str">
        <f>HYPERLINK("https://www.analog.com/en/LTC2484#details", "LTC2484")</f>
        <v>LTC2484</v>
      </c>
      <c r="B362">
        <v>1</v>
      </c>
      <c r="C362">
        <v>24</v>
      </c>
      <c r="D362">
        <v>15</v>
      </c>
      <c r="E362" t="s">
        <v>11</v>
      </c>
      <c r="F362">
        <v>33.5</v>
      </c>
      <c r="G362" t="s">
        <v>39</v>
      </c>
      <c r="H362" t="s">
        <v>30</v>
      </c>
      <c r="I362" t="s">
        <v>20</v>
      </c>
      <c r="J362">
        <v>4.8000000000000001E-4</v>
      </c>
      <c r="K362" t="s">
        <v>301</v>
      </c>
    </row>
    <row r="363" spans="1:11">
      <c r="A363" s="6" t="str">
        <f>HYPERLINK("https://www.analog.com/en/AD7798#details", "AD7798")</f>
        <v>AD7798</v>
      </c>
      <c r="B363">
        <v>3</v>
      </c>
      <c r="C363">
        <v>16</v>
      </c>
      <c r="D363">
        <v>470</v>
      </c>
      <c r="E363" t="s">
        <v>11</v>
      </c>
      <c r="F363" t="s">
        <v>11</v>
      </c>
      <c r="G363" t="s">
        <v>39</v>
      </c>
      <c r="H363" t="s">
        <v>30</v>
      </c>
      <c r="I363" t="s">
        <v>20</v>
      </c>
      <c r="J363">
        <v>2E-3</v>
      </c>
      <c r="K363" t="s">
        <v>257</v>
      </c>
    </row>
    <row r="364" spans="1:11">
      <c r="A364" s="6" t="str">
        <f>HYPERLINK("https://www.analog.com/en/AD7799#details", "AD7799")</f>
        <v>AD7799</v>
      </c>
      <c r="B364">
        <v>3</v>
      </c>
      <c r="C364">
        <v>24</v>
      </c>
      <c r="D364">
        <v>470</v>
      </c>
      <c r="E364" t="s">
        <v>11</v>
      </c>
      <c r="F364" t="s">
        <v>11</v>
      </c>
      <c r="G364" t="s">
        <v>39</v>
      </c>
      <c r="H364" t="s">
        <v>30</v>
      </c>
      <c r="I364" t="s">
        <v>20</v>
      </c>
      <c r="J364">
        <v>2.5000000000000001E-3</v>
      </c>
      <c r="K364" t="s">
        <v>257</v>
      </c>
    </row>
    <row r="365" spans="1:11">
      <c r="A365" s="6" t="str">
        <f>HYPERLINK("https://www.analog.com/en/AD7933#details", "AD7933")</f>
        <v>AD7933</v>
      </c>
      <c r="B365">
        <v>4</v>
      </c>
      <c r="C365">
        <v>10</v>
      </c>
      <c r="D365">
        <v>1500000</v>
      </c>
      <c r="E365" t="s">
        <v>11</v>
      </c>
      <c r="F365" t="s">
        <v>11</v>
      </c>
      <c r="G365" t="s">
        <v>18</v>
      </c>
      <c r="H365" t="s">
        <v>536</v>
      </c>
      <c r="I365" t="s">
        <v>105</v>
      </c>
      <c r="J365">
        <v>1.6E-2</v>
      </c>
      <c r="K365" t="s">
        <v>285</v>
      </c>
    </row>
    <row r="366" spans="1:11">
      <c r="A366" s="6" t="str">
        <f>HYPERLINK("https://www.analog.com/en/AD7934#details", "AD7934")</f>
        <v>AD7934</v>
      </c>
      <c r="B366">
        <v>4</v>
      </c>
      <c r="C366">
        <v>12</v>
      </c>
      <c r="D366">
        <v>1500000</v>
      </c>
      <c r="E366" t="s">
        <v>11</v>
      </c>
      <c r="F366" t="s">
        <v>11</v>
      </c>
      <c r="G366" t="s">
        <v>18</v>
      </c>
      <c r="H366" t="s">
        <v>536</v>
      </c>
      <c r="I366" t="s">
        <v>105</v>
      </c>
      <c r="J366">
        <v>1.6E-2</v>
      </c>
      <c r="K366" t="s">
        <v>285</v>
      </c>
    </row>
    <row r="367" spans="1:11">
      <c r="A367" s="6" t="str">
        <f>HYPERLINK("https://www.analog.com/en/AD7934-6#details", "AD7934-6")</f>
        <v>AD7934-6</v>
      </c>
      <c r="B367">
        <v>4</v>
      </c>
      <c r="C367">
        <v>12</v>
      </c>
      <c r="D367">
        <v>625000</v>
      </c>
      <c r="E367" t="s">
        <v>11</v>
      </c>
      <c r="F367" t="s">
        <v>11</v>
      </c>
      <c r="G367" t="s">
        <v>18</v>
      </c>
      <c r="H367" t="s">
        <v>536</v>
      </c>
      <c r="I367" t="s">
        <v>105</v>
      </c>
      <c r="J367">
        <v>7.4999999999999997E-3</v>
      </c>
      <c r="K367" t="s">
        <v>285</v>
      </c>
    </row>
    <row r="368" spans="1:11">
      <c r="A368" s="6" t="str">
        <f>HYPERLINK("https://www.analog.com/en/AD7992#details", "AD7992")</f>
        <v>AD7992</v>
      </c>
      <c r="B368">
        <v>2</v>
      </c>
      <c r="C368">
        <v>12</v>
      </c>
      <c r="D368">
        <v>79000</v>
      </c>
      <c r="E368" t="s">
        <v>11</v>
      </c>
      <c r="F368">
        <v>0.2</v>
      </c>
      <c r="G368" t="s">
        <v>18</v>
      </c>
      <c r="H368" t="s">
        <v>76</v>
      </c>
      <c r="I368" t="s">
        <v>157</v>
      </c>
      <c r="J368">
        <v>7.7000000000000002E-3</v>
      </c>
      <c r="K368" t="s">
        <v>300</v>
      </c>
    </row>
    <row r="369" spans="1:11">
      <c r="A369" s="6" t="str">
        <f>HYPERLINK("https://www.analog.com/en/AD7683#details", "AD7683")</f>
        <v>AD7683</v>
      </c>
      <c r="B369">
        <v>1</v>
      </c>
      <c r="C369">
        <v>16</v>
      </c>
      <c r="D369">
        <v>100000</v>
      </c>
      <c r="E369">
        <v>91</v>
      </c>
      <c r="F369">
        <v>1</v>
      </c>
      <c r="G369" t="s">
        <v>18</v>
      </c>
      <c r="H369" t="s">
        <v>43</v>
      </c>
      <c r="I369" t="s">
        <v>20</v>
      </c>
      <c r="J369">
        <v>4.0000000000000001E-3</v>
      </c>
      <c r="K369" t="s">
        <v>575</v>
      </c>
    </row>
    <row r="370" spans="1:11">
      <c r="A370" s="6" t="str">
        <f>HYPERLINK("https://www.analog.com/en/AD7684#details", "AD7684")</f>
        <v>AD7684</v>
      </c>
      <c r="B370">
        <v>1</v>
      </c>
      <c r="C370">
        <v>16</v>
      </c>
      <c r="D370">
        <v>100000</v>
      </c>
      <c r="E370">
        <v>91</v>
      </c>
      <c r="F370">
        <v>1</v>
      </c>
      <c r="G370" t="s">
        <v>18</v>
      </c>
      <c r="H370" t="s">
        <v>30</v>
      </c>
      <c r="I370" t="s">
        <v>20</v>
      </c>
      <c r="J370">
        <v>4.0000000000000001E-3</v>
      </c>
      <c r="K370" t="s">
        <v>337</v>
      </c>
    </row>
    <row r="371" spans="1:11">
      <c r="A371" s="6" t="str">
        <f>HYPERLINK("https://www.analog.com/en/AD7694#details", "AD7694")</f>
        <v>AD7694</v>
      </c>
      <c r="B371">
        <v>1</v>
      </c>
      <c r="C371">
        <v>16</v>
      </c>
      <c r="D371">
        <v>250000</v>
      </c>
      <c r="E371">
        <v>92</v>
      </c>
      <c r="F371" t="s">
        <v>11</v>
      </c>
      <c r="G371" t="s">
        <v>18</v>
      </c>
      <c r="H371" t="s">
        <v>43</v>
      </c>
      <c r="I371" t="s">
        <v>20</v>
      </c>
      <c r="J371">
        <v>4.0000000000000001E-3</v>
      </c>
      <c r="K371" t="s">
        <v>337</v>
      </c>
    </row>
    <row r="372" spans="1:11">
      <c r="A372" s="6" t="str">
        <f>HYPERLINK("https://www.analog.com/en/AD7792#details", "AD7792")</f>
        <v>AD7792</v>
      </c>
      <c r="B372">
        <v>3</v>
      </c>
      <c r="C372">
        <v>16</v>
      </c>
      <c r="D372">
        <v>470</v>
      </c>
      <c r="E372" t="s">
        <v>11</v>
      </c>
      <c r="F372" t="s">
        <v>11</v>
      </c>
      <c r="G372" t="s">
        <v>39</v>
      </c>
      <c r="H372" t="s">
        <v>30</v>
      </c>
      <c r="I372" t="s">
        <v>20</v>
      </c>
      <c r="J372">
        <v>2.5000000000000001E-3</v>
      </c>
      <c r="K372" t="s">
        <v>257</v>
      </c>
    </row>
    <row r="373" spans="1:11">
      <c r="A373" s="6" t="str">
        <f>HYPERLINK("https://www.analog.com/en/AD7793#details", "AD7793")</f>
        <v>AD7793</v>
      </c>
      <c r="B373">
        <v>3</v>
      </c>
      <c r="C373">
        <v>24</v>
      </c>
      <c r="D373">
        <v>470</v>
      </c>
      <c r="E373" t="s">
        <v>11</v>
      </c>
      <c r="F373" t="s">
        <v>11</v>
      </c>
      <c r="G373" t="s">
        <v>39</v>
      </c>
      <c r="H373" t="s">
        <v>30</v>
      </c>
      <c r="I373" t="s">
        <v>20</v>
      </c>
      <c r="J373">
        <v>2.5000000000000001E-3</v>
      </c>
      <c r="K373" t="s">
        <v>257</v>
      </c>
    </row>
    <row r="374" spans="1:11">
      <c r="A374" s="6" t="str">
        <f>HYPERLINK("https://www.analog.com/en/AD7794#details", "AD7794")</f>
        <v>AD7794</v>
      </c>
      <c r="B374">
        <v>6</v>
      </c>
      <c r="C374">
        <v>24</v>
      </c>
      <c r="D374">
        <v>470</v>
      </c>
      <c r="E374" t="s">
        <v>11</v>
      </c>
      <c r="F374" t="s">
        <v>11</v>
      </c>
      <c r="G374" t="s">
        <v>39</v>
      </c>
      <c r="H374" t="s">
        <v>30</v>
      </c>
      <c r="I374" t="s">
        <v>20</v>
      </c>
      <c r="J374">
        <v>2.5000000000000001E-3</v>
      </c>
      <c r="K374" t="s">
        <v>169</v>
      </c>
    </row>
    <row r="375" spans="1:11">
      <c r="A375" s="6" t="str">
        <f>HYPERLINK("https://www.analog.com/en/AD7938#details", "AD7938")</f>
        <v>AD7938</v>
      </c>
      <c r="B375">
        <v>8</v>
      </c>
      <c r="C375">
        <v>12</v>
      </c>
      <c r="D375">
        <v>1500000</v>
      </c>
      <c r="E375" t="s">
        <v>11</v>
      </c>
      <c r="F375" t="s">
        <v>11</v>
      </c>
      <c r="G375" t="s">
        <v>18</v>
      </c>
      <c r="H375" t="s">
        <v>536</v>
      </c>
      <c r="I375" t="s">
        <v>105</v>
      </c>
      <c r="J375">
        <v>1.6E-2</v>
      </c>
      <c r="K375" t="s">
        <v>576</v>
      </c>
    </row>
    <row r="376" spans="1:11">
      <c r="A376" s="6" t="str">
        <f>HYPERLINK("https://www.analog.com/en/AD7938-6#details", "AD7938-6")</f>
        <v>AD7938-6</v>
      </c>
      <c r="B376">
        <v>8</v>
      </c>
      <c r="C376">
        <v>12</v>
      </c>
      <c r="D376">
        <v>625000</v>
      </c>
      <c r="E376" t="s">
        <v>11</v>
      </c>
      <c r="F376" t="s">
        <v>11</v>
      </c>
      <c r="G376" t="s">
        <v>18</v>
      </c>
      <c r="H376" t="s">
        <v>536</v>
      </c>
      <c r="I376" t="s">
        <v>105</v>
      </c>
      <c r="J376">
        <v>7.4999999999999997E-3</v>
      </c>
      <c r="K376" t="s">
        <v>576</v>
      </c>
    </row>
    <row r="377" spans="1:11">
      <c r="A377" s="6" t="str">
        <f>HYPERLINK("https://www.analog.com/en/AD7939#details", "AD7939")</f>
        <v>AD7939</v>
      </c>
      <c r="B377">
        <v>8</v>
      </c>
      <c r="C377">
        <v>10</v>
      </c>
      <c r="D377">
        <v>1500000</v>
      </c>
      <c r="E377" t="s">
        <v>11</v>
      </c>
      <c r="F377" t="s">
        <v>11</v>
      </c>
      <c r="G377" t="s">
        <v>18</v>
      </c>
      <c r="H377" t="s">
        <v>536</v>
      </c>
      <c r="I377" t="s">
        <v>105</v>
      </c>
      <c r="J377">
        <v>1.6E-2</v>
      </c>
      <c r="K377" t="s">
        <v>576</v>
      </c>
    </row>
    <row r="378" spans="1:11">
      <c r="A378" s="6" t="str">
        <f>HYPERLINK("https://www.analog.com/en/AD7993#details", "AD7993")</f>
        <v>AD7993</v>
      </c>
      <c r="B378">
        <v>4</v>
      </c>
      <c r="C378">
        <v>10</v>
      </c>
      <c r="D378">
        <v>188000</v>
      </c>
      <c r="E378" t="s">
        <v>11</v>
      </c>
      <c r="F378" t="s">
        <v>11</v>
      </c>
      <c r="G378" t="s">
        <v>18</v>
      </c>
      <c r="H378" t="s">
        <v>76</v>
      </c>
      <c r="I378" t="s">
        <v>157</v>
      </c>
      <c r="J378">
        <v>6.0000000000000001E-3</v>
      </c>
      <c r="K378" t="s">
        <v>257</v>
      </c>
    </row>
    <row r="379" spans="1:11">
      <c r="A379" s="6" t="str">
        <f>HYPERLINK("https://www.analog.com/en/AD7994#details", "AD7994")</f>
        <v>AD7994</v>
      </c>
      <c r="B379">
        <v>4</v>
      </c>
      <c r="C379">
        <v>12</v>
      </c>
      <c r="D379">
        <v>188000</v>
      </c>
      <c r="E379" t="s">
        <v>11</v>
      </c>
      <c r="F379">
        <v>0.2</v>
      </c>
      <c r="G379" t="s">
        <v>18</v>
      </c>
      <c r="H379" t="s">
        <v>76</v>
      </c>
      <c r="I379" t="s">
        <v>157</v>
      </c>
      <c r="J379">
        <v>6.0000000000000001E-3</v>
      </c>
      <c r="K379" t="s">
        <v>257</v>
      </c>
    </row>
    <row r="380" spans="1:11">
      <c r="A380" s="6" t="str">
        <f>HYPERLINK("https://www.analog.com/en/AD7997#details", "AD7997")</f>
        <v>AD7997</v>
      </c>
      <c r="B380">
        <v>8</v>
      </c>
      <c r="C380">
        <v>10</v>
      </c>
      <c r="D380">
        <v>79000</v>
      </c>
      <c r="E380" t="s">
        <v>11</v>
      </c>
      <c r="F380" t="s">
        <v>11</v>
      </c>
      <c r="G380" t="s">
        <v>18</v>
      </c>
      <c r="H380" t="s">
        <v>76</v>
      </c>
      <c r="I380" t="s">
        <v>157</v>
      </c>
      <c r="J380">
        <v>7.7000000000000002E-3</v>
      </c>
      <c r="K380" t="s">
        <v>317</v>
      </c>
    </row>
    <row r="381" spans="1:11">
      <c r="A381" s="6" t="str">
        <f>HYPERLINK("https://www.analog.com/en/AD7998#details", "AD7998")</f>
        <v>AD7998</v>
      </c>
      <c r="B381">
        <v>8</v>
      </c>
      <c r="C381">
        <v>12</v>
      </c>
      <c r="D381">
        <v>79000</v>
      </c>
      <c r="E381" t="s">
        <v>11</v>
      </c>
      <c r="F381">
        <v>0.2</v>
      </c>
      <c r="G381" t="s">
        <v>18</v>
      </c>
      <c r="H381" t="s">
        <v>76</v>
      </c>
      <c r="I381" t="s">
        <v>157</v>
      </c>
      <c r="J381">
        <v>7.7000000000000002E-3</v>
      </c>
      <c r="K381" t="s">
        <v>317</v>
      </c>
    </row>
    <row r="382" spans="1:11">
      <c r="A382" s="6" t="str">
        <f>HYPERLINK("https://www.analog.com/en/LTC1857#details", "LTC1857")</f>
        <v>LTC1857</v>
      </c>
      <c r="B382">
        <v>8</v>
      </c>
      <c r="C382">
        <v>12</v>
      </c>
      <c r="D382">
        <v>100000</v>
      </c>
      <c r="E382">
        <v>74</v>
      </c>
      <c r="F382">
        <v>1</v>
      </c>
      <c r="G382" t="s">
        <v>18</v>
      </c>
      <c r="H382" t="s">
        <v>536</v>
      </c>
      <c r="I382" t="s">
        <v>20</v>
      </c>
      <c r="J382">
        <v>0.04</v>
      </c>
      <c r="K382" t="s">
        <v>293</v>
      </c>
    </row>
    <row r="383" spans="1:11">
      <c r="A383" s="6" t="str">
        <f>HYPERLINK("https://www.analog.com/en/LTC1858#details", "LTC1858")</f>
        <v>LTC1858</v>
      </c>
      <c r="B383">
        <v>8</v>
      </c>
      <c r="C383">
        <v>14</v>
      </c>
      <c r="D383">
        <v>100000</v>
      </c>
      <c r="E383">
        <v>83</v>
      </c>
      <c r="F383">
        <v>1.5</v>
      </c>
      <c r="G383" t="s">
        <v>18</v>
      </c>
      <c r="H383" t="s">
        <v>536</v>
      </c>
      <c r="I383" t="s">
        <v>20</v>
      </c>
      <c r="J383">
        <v>0.04</v>
      </c>
      <c r="K383" t="s">
        <v>293</v>
      </c>
    </row>
    <row r="384" spans="1:11">
      <c r="A384" s="6" t="str">
        <f>HYPERLINK("https://www.analog.com/en/LTC1859#details", "LTC1859")</f>
        <v>LTC1859</v>
      </c>
      <c r="B384">
        <v>8</v>
      </c>
      <c r="C384">
        <v>16</v>
      </c>
      <c r="D384">
        <v>100000</v>
      </c>
      <c r="E384">
        <v>87</v>
      </c>
      <c r="F384">
        <v>3</v>
      </c>
      <c r="G384" t="s">
        <v>18</v>
      </c>
      <c r="H384" t="s">
        <v>536</v>
      </c>
      <c r="I384" t="s">
        <v>20</v>
      </c>
      <c r="J384">
        <v>0.04</v>
      </c>
      <c r="K384" t="s">
        <v>293</v>
      </c>
    </row>
    <row r="385" spans="1:11">
      <c r="A385" s="6" t="str">
        <f>HYPERLINK("https://www.analog.com/en/LTC2225#details", "LTC2225")</f>
        <v>LTC2225</v>
      </c>
      <c r="B385">
        <v>1</v>
      </c>
      <c r="C385">
        <v>12</v>
      </c>
      <c r="D385">
        <v>10000000</v>
      </c>
      <c r="E385">
        <v>71.3</v>
      </c>
      <c r="F385">
        <v>0.3</v>
      </c>
      <c r="G385" t="s">
        <v>319</v>
      </c>
      <c r="H385" t="s">
        <v>537</v>
      </c>
      <c r="I385" t="s">
        <v>105</v>
      </c>
      <c r="J385">
        <v>0.06</v>
      </c>
      <c r="K385" t="s">
        <v>133</v>
      </c>
    </row>
    <row r="386" spans="1:11">
      <c r="A386" s="6" t="str">
        <f>HYPERLINK("https://www.analog.com/en/LTC2245#details", "LTC2245")</f>
        <v>LTC2245</v>
      </c>
      <c r="B386">
        <v>1</v>
      </c>
      <c r="C386">
        <v>14</v>
      </c>
      <c r="D386">
        <v>10000000</v>
      </c>
      <c r="E386">
        <v>74.400000000000006</v>
      </c>
      <c r="F386">
        <v>1</v>
      </c>
      <c r="G386" t="s">
        <v>319</v>
      </c>
      <c r="H386" t="s">
        <v>537</v>
      </c>
      <c r="I386" t="s">
        <v>105</v>
      </c>
      <c r="J386">
        <v>0.06</v>
      </c>
      <c r="K386" t="s">
        <v>133</v>
      </c>
    </row>
    <row r="387" spans="1:11">
      <c r="A387" s="6" t="str">
        <f>HYPERLINK("https://www.analog.com/en/LTC2446#details", "LTC2446")</f>
        <v>LTC2446</v>
      </c>
      <c r="B387">
        <v>8</v>
      </c>
      <c r="C387">
        <v>24</v>
      </c>
      <c r="D387">
        <v>8000</v>
      </c>
      <c r="E387" t="s">
        <v>11</v>
      </c>
      <c r="F387">
        <v>83.8</v>
      </c>
      <c r="G387" t="s">
        <v>39</v>
      </c>
      <c r="H387" t="s">
        <v>537</v>
      </c>
      <c r="I387" t="s">
        <v>20</v>
      </c>
      <c r="J387">
        <v>0.04</v>
      </c>
      <c r="K387" t="s">
        <v>308</v>
      </c>
    </row>
    <row r="388" spans="1:11">
      <c r="A388" s="6" t="str">
        <f>HYPERLINK("https://www.analog.com/en/LTC2447#details", "LTC2447")</f>
        <v>LTC2447</v>
      </c>
      <c r="B388">
        <v>8</v>
      </c>
      <c r="C388">
        <v>24</v>
      </c>
      <c r="D388">
        <v>8000</v>
      </c>
      <c r="E388" t="s">
        <v>11</v>
      </c>
      <c r="F388">
        <v>83.8</v>
      </c>
      <c r="G388" t="s">
        <v>39</v>
      </c>
      <c r="H388" t="s">
        <v>537</v>
      </c>
      <c r="I388" t="s">
        <v>20</v>
      </c>
      <c r="J388">
        <v>0.04</v>
      </c>
      <c r="K388" t="s">
        <v>308</v>
      </c>
    </row>
    <row r="389" spans="1:11">
      <c r="A389" s="6" t="str">
        <f>HYPERLINK("https://www.analog.com/en/AD7685#details", "AD7685")</f>
        <v>AD7685</v>
      </c>
      <c r="B389">
        <v>1</v>
      </c>
      <c r="C389">
        <v>16</v>
      </c>
      <c r="D389">
        <v>250000</v>
      </c>
      <c r="E389">
        <v>93.5</v>
      </c>
      <c r="F389">
        <v>0.6</v>
      </c>
      <c r="G389" t="s">
        <v>18</v>
      </c>
      <c r="H389" t="s">
        <v>43</v>
      </c>
      <c r="I389" t="s">
        <v>20</v>
      </c>
      <c r="J389">
        <v>0.01</v>
      </c>
      <c r="K389" t="s">
        <v>540</v>
      </c>
    </row>
    <row r="390" spans="1:11">
      <c r="A390" s="6" t="str">
        <f>HYPERLINK("https://www.analog.com/en/AD7940#details", "AD7940")</f>
        <v>AD7940</v>
      </c>
      <c r="B390">
        <v>1</v>
      </c>
      <c r="C390">
        <v>14</v>
      </c>
      <c r="D390">
        <v>100000</v>
      </c>
      <c r="E390" t="s">
        <v>11</v>
      </c>
      <c r="F390" t="s">
        <v>11</v>
      </c>
      <c r="G390" t="s">
        <v>18</v>
      </c>
      <c r="H390" t="s">
        <v>76</v>
      </c>
      <c r="I390" t="s">
        <v>20</v>
      </c>
      <c r="J390">
        <v>4.0000000000000001E-3</v>
      </c>
      <c r="K390" t="s">
        <v>577</v>
      </c>
    </row>
    <row r="391" spans="1:11">
      <c r="A391" s="6" t="str">
        <f>HYPERLINK("https://www.analog.com/en/AD7787#details", "AD7787")</f>
        <v>AD7787</v>
      </c>
      <c r="B391">
        <v>2</v>
      </c>
      <c r="C391">
        <v>24</v>
      </c>
      <c r="D391">
        <v>120</v>
      </c>
      <c r="E391" t="s">
        <v>11</v>
      </c>
      <c r="F391" t="s">
        <v>11</v>
      </c>
      <c r="G391" t="s">
        <v>39</v>
      </c>
      <c r="H391" t="s">
        <v>537</v>
      </c>
      <c r="I391" t="s">
        <v>20</v>
      </c>
      <c r="J391">
        <v>8.0000000000000004E-4</v>
      </c>
      <c r="K391" t="s">
        <v>300</v>
      </c>
    </row>
    <row r="392" spans="1:11">
      <c r="A392" s="6" t="str">
        <f>HYPERLINK("https://www.analog.com/en/AD7911#details", "AD7911")</f>
        <v>AD7911</v>
      </c>
      <c r="B392">
        <v>2</v>
      </c>
      <c r="C392">
        <v>10</v>
      </c>
      <c r="D392">
        <v>250000</v>
      </c>
      <c r="E392" t="s">
        <v>11</v>
      </c>
      <c r="F392" t="s">
        <v>11</v>
      </c>
      <c r="G392" t="s">
        <v>18</v>
      </c>
      <c r="H392" t="s">
        <v>76</v>
      </c>
      <c r="I392" t="s">
        <v>20</v>
      </c>
      <c r="J392">
        <v>0.02</v>
      </c>
      <c r="K392" t="s">
        <v>571</v>
      </c>
    </row>
    <row r="393" spans="1:11">
      <c r="A393" s="6" t="str">
        <f>HYPERLINK("https://www.analog.com/en/AD7912#details", "AD7912")</f>
        <v>AD7912</v>
      </c>
      <c r="B393">
        <v>2</v>
      </c>
      <c r="C393">
        <v>10</v>
      </c>
      <c r="D393">
        <v>1000000</v>
      </c>
      <c r="E393" t="s">
        <v>11</v>
      </c>
      <c r="F393" t="s">
        <v>11</v>
      </c>
      <c r="G393" t="s">
        <v>18</v>
      </c>
      <c r="H393" t="s">
        <v>76</v>
      </c>
      <c r="I393" t="s">
        <v>20</v>
      </c>
      <c r="J393">
        <v>1.4999999999999999E-2</v>
      </c>
      <c r="K393" t="s">
        <v>571</v>
      </c>
    </row>
    <row r="394" spans="1:11">
      <c r="A394" s="6" t="str">
        <f>HYPERLINK("https://www.analog.com/en/AD7921#details", "AD7921")</f>
        <v>AD7921</v>
      </c>
      <c r="B394">
        <v>2</v>
      </c>
      <c r="C394">
        <v>12</v>
      </c>
      <c r="D394">
        <v>250000</v>
      </c>
      <c r="E394">
        <v>72.5</v>
      </c>
      <c r="F394" t="s">
        <v>11</v>
      </c>
      <c r="G394" t="s">
        <v>18</v>
      </c>
      <c r="H394" t="s">
        <v>76</v>
      </c>
      <c r="I394" t="s">
        <v>20</v>
      </c>
      <c r="J394">
        <v>0.02</v>
      </c>
      <c r="K394" t="s">
        <v>571</v>
      </c>
    </row>
    <row r="395" spans="1:11">
      <c r="A395" s="6" t="str">
        <f>HYPERLINK("https://www.analog.com/en/AD7922#details", "AD7922")</f>
        <v>AD7922</v>
      </c>
      <c r="B395">
        <v>2</v>
      </c>
      <c r="C395">
        <v>12</v>
      </c>
      <c r="D395">
        <v>1000000</v>
      </c>
      <c r="E395">
        <v>72.5</v>
      </c>
      <c r="F395">
        <v>0.7</v>
      </c>
      <c r="G395" t="s">
        <v>18</v>
      </c>
      <c r="H395" t="s">
        <v>76</v>
      </c>
      <c r="I395" t="s">
        <v>20</v>
      </c>
      <c r="J395">
        <v>1.4999999999999999E-2</v>
      </c>
      <c r="K395" t="s">
        <v>571</v>
      </c>
    </row>
    <row r="396" spans="1:11">
      <c r="A396" s="6" t="str">
        <f>HYPERLINK("https://www.analog.com/en/LTC1403-1#details", "LTC1403-1")</f>
        <v>LTC1403-1</v>
      </c>
      <c r="B396">
        <v>1</v>
      </c>
      <c r="C396">
        <v>12</v>
      </c>
      <c r="D396">
        <v>2800000</v>
      </c>
      <c r="E396">
        <v>70.5</v>
      </c>
      <c r="F396">
        <v>0.25</v>
      </c>
      <c r="G396" t="s">
        <v>18</v>
      </c>
      <c r="H396" t="s">
        <v>536</v>
      </c>
      <c r="I396" t="s">
        <v>20</v>
      </c>
      <c r="J396">
        <v>1.2E-2</v>
      </c>
      <c r="K396" t="s">
        <v>304</v>
      </c>
    </row>
    <row r="397" spans="1:11">
      <c r="A397" s="6" t="str">
        <f>HYPERLINK("https://www.analog.com/en/LTC1403A-1#details", "LTC1403A-1")</f>
        <v>LTC1403A-1</v>
      </c>
      <c r="B397">
        <v>1</v>
      </c>
      <c r="C397">
        <v>14</v>
      </c>
      <c r="D397">
        <v>2800000</v>
      </c>
      <c r="E397">
        <v>73.5</v>
      </c>
      <c r="F397">
        <v>0.5</v>
      </c>
      <c r="G397" t="s">
        <v>18</v>
      </c>
      <c r="H397" t="s">
        <v>536</v>
      </c>
      <c r="I397" t="s">
        <v>20</v>
      </c>
      <c r="J397">
        <v>1.2E-2</v>
      </c>
      <c r="K397" t="s">
        <v>304</v>
      </c>
    </row>
    <row r="398" spans="1:11">
      <c r="A398" s="6" t="str">
        <f>HYPERLINK("https://www.analog.com/en/LTC1407-1#details", "LTC1407-1")</f>
        <v>LTC1407-1</v>
      </c>
      <c r="B398">
        <v>2</v>
      </c>
      <c r="C398">
        <v>12</v>
      </c>
      <c r="D398">
        <v>3000000</v>
      </c>
      <c r="E398">
        <v>70.5</v>
      </c>
      <c r="F398">
        <v>0.25</v>
      </c>
      <c r="G398" t="s">
        <v>18</v>
      </c>
      <c r="H398" t="s">
        <v>536</v>
      </c>
      <c r="I398" t="s">
        <v>20</v>
      </c>
      <c r="J398">
        <v>1.2E-2</v>
      </c>
      <c r="K398" t="s">
        <v>304</v>
      </c>
    </row>
    <row r="399" spans="1:11">
      <c r="A399" s="6" t="str">
        <f>HYPERLINK("https://www.analog.com/en/LTC1407A-1#details", "LTC1407A-1")</f>
        <v>LTC1407A-1</v>
      </c>
      <c r="B399">
        <v>2</v>
      </c>
      <c r="C399">
        <v>14</v>
      </c>
      <c r="D399">
        <v>3000000</v>
      </c>
      <c r="E399">
        <v>73.5</v>
      </c>
      <c r="F399">
        <v>0.5</v>
      </c>
      <c r="G399" t="s">
        <v>18</v>
      </c>
      <c r="H399" t="s">
        <v>536</v>
      </c>
      <c r="I399" t="s">
        <v>20</v>
      </c>
      <c r="J399">
        <v>1.2E-2</v>
      </c>
      <c r="K399" t="s">
        <v>304</v>
      </c>
    </row>
    <row r="400" spans="1:11">
      <c r="A400" s="6" t="str">
        <f>HYPERLINK("https://www.analog.com/en/LTC1863#details", "LTC1863")</f>
        <v>LTC1863</v>
      </c>
      <c r="B400">
        <v>8</v>
      </c>
      <c r="C400">
        <v>12</v>
      </c>
      <c r="D400">
        <v>200000</v>
      </c>
      <c r="E400">
        <v>73.599999999999994</v>
      </c>
      <c r="F400">
        <v>1</v>
      </c>
      <c r="G400" t="s">
        <v>18</v>
      </c>
      <c r="H400" t="s">
        <v>543</v>
      </c>
      <c r="I400" t="s">
        <v>20</v>
      </c>
      <c r="J400">
        <v>6.4999999999999997E-3</v>
      </c>
      <c r="K400" t="s">
        <v>345</v>
      </c>
    </row>
    <row r="401" spans="1:11">
      <c r="A401" s="6" t="str">
        <f>HYPERLINK("https://www.analog.com/en/LTC1867#details", "LTC1867")</f>
        <v>LTC1867</v>
      </c>
      <c r="B401">
        <v>8</v>
      </c>
      <c r="C401">
        <v>16</v>
      </c>
      <c r="D401">
        <v>200000</v>
      </c>
      <c r="E401">
        <v>89</v>
      </c>
      <c r="F401">
        <v>2</v>
      </c>
      <c r="G401" t="s">
        <v>18</v>
      </c>
      <c r="H401" t="s">
        <v>543</v>
      </c>
      <c r="I401" t="s">
        <v>20</v>
      </c>
      <c r="J401">
        <v>6.4999999999999997E-3</v>
      </c>
      <c r="K401" t="s">
        <v>345</v>
      </c>
    </row>
    <row r="402" spans="1:11">
      <c r="A402" s="6" t="str">
        <f>HYPERLINK("https://www.analog.com/en/LTC2404#details", "LTC2404")</f>
        <v>LTC2404</v>
      </c>
      <c r="B402">
        <v>4</v>
      </c>
      <c r="C402">
        <v>24</v>
      </c>
      <c r="D402">
        <v>7.5</v>
      </c>
      <c r="E402" t="s">
        <v>11</v>
      </c>
      <c r="F402">
        <v>33.5</v>
      </c>
      <c r="G402" t="s">
        <v>39</v>
      </c>
      <c r="H402" t="s">
        <v>76</v>
      </c>
      <c r="I402" t="s">
        <v>20</v>
      </c>
      <c r="J402">
        <v>1E-3</v>
      </c>
      <c r="K402" t="s">
        <v>293</v>
      </c>
    </row>
    <row r="403" spans="1:11">
      <c r="A403" s="6" t="str">
        <f>HYPERLINK("https://www.analog.com/en/LTC2408#details", "LTC2408")</f>
        <v>LTC2408</v>
      </c>
      <c r="B403">
        <v>8</v>
      </c>
      <c r="C403">
        <v>24</v>
      </c>
      <c r="D403">
        <v>7.5</v>
      </c>
      <c r="E403" t="s">
        <v>11</v>
      </c>
      <c r="F403">
        <v>33.5</v>
      </c>
      <c r="G403" t="s">
        <v>39</v>
      </c>
      <c r="H403" t="s">
        <v>76</v>
      </c>
      <c r="I403" t="s">
        <v>20</v>
      </c>
      <c r="J403">
        <v>1E-3</v>
      </c>
      <c r="K403" t="s">
        <v>293</v>
      </c>
    </row>
    <row r="404" spans="1:11">
      <c r="A404" s="6" t="str">
        <f>HYPERLINK("https://www.analog.com/en/LTC2424#details", "LTC2424")</f>
        <v>LTC2424</v>
      </c>
      <c r="B404">
        <v>4</v>
      </c>
      <c r="C404">
        <v>20</v>
      </c>
      <c r="D404">
        <v>7.5</v>
      </c>
      <c r="E404" t="s">
        <v>11</v>
      </c>
      <c r="F404">
        <v>4.1900000000000004</v>
      </c>
      <c r="G404" t="s">
        <v>39</v>
      </c>
      <c r="H404" t="s">
        <v>76</v>
      </c>
      <c r="I404" t="s">
        <v>20</v>
      </c>
      <c r="J404">
        <v>1E-3</v>
      </c>
      <c r="K404" t="s">
        <v>293</v>
      </c>
    </row>
    <row r="405" spans="1:11">
      <c r="A405" s="6" t="str">
        <f>HYPERLINK("https://www.analog.com/en/LTC2428#details", "LTC2428")</f>
        <v>LTC2428</v>
      </c>
      <c r="B405">
        <v>8</v>
      </c>
      <c r="C405">
        <v>20</v>
      </c>
      <c r="D405">
        <v>7.5</v>
      </c>
      <c r="E405" t="s">
        <v>11</v>
      </c>
      <c r="F405">
        <v>4.1900000000000004</v>
      </c>
      <c r="G405" t="s">
        <v>39</v>
      </c>
      <c r="H405" t="s">
        <v>76</v>
      </c>
      <c r="I405" t="s">
        <v>20</v>
      </c>
      <c r="J405">
        <v>1E-3</v>
      </c>
      <c r="K405" t="s">
        <v>293</v>
      </c>
    </row>
    <row r="406" spans="1:11">
      <c r="A406" s="6" t="str">
        <f>HYPERLINK("https://www.analog.com/en/LTC2439-1#details", "LTC2439-1")</f>
        <v>LTC2439-1</v>
      </c>
      <c r="B406">
        <v>16</v>
      </c>
      <c r="C406">
        <v>16</v>
      </c>
      <c r="D406">
        <v>6.8</v>
      </c>
      <c r="E406" t="s">
        <v>11</v>
      </c>
      <c r="F406">
        <v>0.12</v>
      </c>
      <c r="G406" t="s">
        <v>39</v>
      </c>
      <c r="H406" t="s">
        <v>537</v>
      </c>
      <c r="I406" t="s">
        <v>20</v>
      </c>
      <c r="J406">
        <v>1E-3</v>
      </c>
      <c r="K406" t="s">
        <v>347</v>
      </c>
    </row>
    <row r="407" spans="1:11">
      <c r="A407" s="6" t="str">
        <f>HYPERLINK("https://www.analog.com/en/AD7666#details", "AD7666")</f>
        <v>AD7666</v>
      </c>
      <c r="B407">
        <v>1</v>
      </c>
      <c r="C407">
        <v>16</v>
      </c>
      <c r="D407">
        <v>500000</v>
      </c>
      <c r="E407">
        <v>89.2</v>
      </c>
      <c r="F407" t="s">
        <v>11</v>
      </c>
      <c r="G407" t="s">
        <v>18</v>
      </c>
      <c r="H407" t="s">
        <v>43</v>
      </c>
      <c r="I407" t="s">
        <v>538</v>
      </c>
      <c r="J407">
        <v>8.1000000000000003E-2</v>
      </c>
      <c r="K407" t="s">
        <v>98</v>
      </c>
    </row>
    <row r="408" spans="1:11">
      <c r="A408" s="6" t="str">
        <f>HYPERLINK("https://www.analog.com/en/AD7667#details", "AD7667")</f>
        <v>AD7667</v>
      </c>
      <c r="B408">
        <v>1</v>
      </c>
      <c r="C408">
        <v>16</v>
      </c>
      <c r="D408">
        <v>1000000</v>
      </c>
      <c r="E408">
        <v>89.2</v>
      </c>
      <c r="F408" t="s">
        <v>11</v>
      </c>
      <c r="G408" t="s">
        <v>18</v>
      </c>
      <c r="H408" t="s">
        <v>43</v>
      </c>
      <c r="I408" t="s">
        <v>538</v>
      </c>
      <c r="J408">
        <v>0.13300000000000001</v>
      </c>
      <c r="K408" t="s">
        <v>565</v>
      </c>
    </row>
    <row r="409" spans="1:11">
      <c r="A409" s="6" t="str">
        <f>HYPERLINK("https://www.analog.com/en/AD7680#details", "AD7680")</f>
        <v>AD7680</v>
      </c>
      <c r="B409">
        <v>1</v>
      </c>
      <c r="C409">
        <v>16</v>
      </c>
      <c r="D409">
        <v>100000</v>
      </c>
      <c r="E409">
        <v>86</v>
      </c>
      <c r="F409">
        <v>4</v>
      </c>
      <c r="G409" t="s">
        <v>18</v>
      </c>
      <c r="H409" t="s">
        <v>76</v>
      </c>
      <c r="I409" t="s">
        <v>20</v>
      </c>
      <c r="J409">
        <v>3.0000000000000001E-3</v>
      </c>
      <c r="K409" t="s">
        <v>577</v>
      </c>
    </row>
    <row r="410" spans="1:11">
      <c r="A410" s="6" t="str">
        <f>HYPERLINK("https://www.analog.com/en/LTC1863L#details", "LTC1863L")</f>
        <v>LTC1863L</v>
      </c>
      <c r="B410">
        <v>8</v>
      </c>
      <c r="C410">
        <v>12</v>
      </c>
      <c r="D410">
        <v>175000</v>
      </c>
      <c r="E410">
        <v>73.099999999999994</v>
      </c>
      <c r="F410">
        <v>1</v>
      </c>
      <c r="G410" t="s">
        <v>18</v>
      </c>
      <c r="H410" t="s">
        <v>543</v>
      </c>
      <c r="I410" t="s">
        <v>20</v>
      </c>
      <c r="J410">
        <v>2.2499999999999998E-3</v>
      </c>
      <c r="K410" t="s">
        <v>345</v>
      </c>
    </row>
    <row r="411" spans="1:11">
      <c r="A411" s="6" t="str">
        <f>HYPERLINK("https://www.analog.com/en/LTC1867L#details", "LTC1867L")</f>
        <v>LTC1867L</v>
      </c>
      <c r="B411">
        <v>8</v>
      </c>
      <c r="C411">
        <v>16</v>
      </c>
      <c r="D411">
        <v>175000</v>
      </c>
      <c r="E411">
        <v>83.7</v>
      </c>
      <c r="F411">
        <v>3</v>
      </c>
      <c r="G411" t="s">
        <v>18</v>
      </c>
      <c r="H411" t="s">
        <v>543</v>
      </c>
      <c r="I411" t="s">
        <v>20</v>
      </c>
      <c r="J411">
        <v>2.2499999999999998E-3</v>
      </c>
      <c r="K411" t="s">
        <v>345</v>
      </c>
    </row>
    <row r="412" spans="1:11">
      <c r="A412" s="6" t="str">
        <f>HYPERLINK("https://www.analog.com/en/LTC2290#details", "LTC2290")</f>
        <v>LTC2290</v>
      </c>
      <c r="B412">
        <v>2</v>
      </c>
      <c r="C412">
        <v>12</v>
      </c>
      <c r="D412">
        <v>10000000</v>
      </c>
      <c r="E412">
        <v>71.3</v>
      </c>
      <c r="F412">
        <v>0.3</v>
      </c>
      <c r="G412" t="s">
        <v>319</v>
      </c>
      <c r="H412" t="s">
        <v>537</v>
      </c>
      <c r="I412" t="s">
        <v>105</v>
      </c>
      <c r="J412">
        <v>0.12</v>
      </c>
      <c r="K412" t="s">
        <v>351</v>
      </c>
    </row>
    <row r="413" spans="1:11">
      <c r="A413" s="6" t="str">
        <f>HYPERLINK("https://www.analog.com/en/LTC2295#details", "LTC2295")</f>
        <v>LTC2295</v>
      </c>
      <c r="B413">
        <v>2</v>
      </c>
      <c r="C413">
        <v>14</v>
      </c>
      <c r="D413">
        <v>10000000</v>
      </c>
      <c r="E413">
        <v>74.400000000000006</v>
      </c>
      <c r="F413">
        <v>1.2</v>
      </c>
      <c r="G413" t="s">
        <v>319</v>
      </c>
      <c r="H413" t="s">
        <v>537</v>
      </c>
      <c r="I413" t="s">
        <v>105</v>
      </c>
      <c r="J413">
        <v>0.12</v>
      </c>
      <c r="K413" t="s">
        <v>351</v>
      </c>
    </row>
    <row r="414" spans="1:11">
      <c r="A414" s="6" t="str">
        <f>HYPERLINK("https://www.analog.com/en/LTC2444#details", "LTC2444")</f>
        <v>LTC2444</v>
      </c>
      <c r="B414">
        <v>8</v>
      </c>
      <c r="C414">
        <v>24</v>
      </c>
      <c r="D414">
        <v>8000</v>
      </c>
      <c r="E414" t="s">
        <v>11</v>
      </c>
      <c r="F414">
        <v>83.8</v>
      </c>
      <c r="G414" t="s">
        <v>39</v>
      </c>
      <c r="H414" t="s">
        <v>537</v>
      </c>
      <c r="I414" t="s">
        <v>20</v>
      </c>
      <c r="J414">
        <v>0.04</v>
      </c>
      <c r="K414" t="s">
        <v>308</v>
      </c>
    </row>
    <row r="415" spans="1:11">
      <c r="A415" s="6" t="str">
        <f>HYPERLINK("https://www.analog.com/en/LTC2445#details", "LTC2445")</f>
        <v>LTC2445</v>
      </c>
      <c r="B415">
        <v>8</v>
      </c>
      <c r="C415">
        <v>24</v>
      </c>
      <c r="D415">
        <v>8000</v>
      </c>
      <c r="E415" t="s">
        <v>11</v>
      </c>
      <c r="F415">
        <v>83.8</v>
      </c>
      <c r="G415" t="s">
        <v>39</v>
      </c>
      <c r="H415" t="s">
        <v>537</v>
      </c>
      <c r="I415" t="s">
        <v>20</v>
      </c>
      <c r="J415">
        <v>0.04</v>
      </c>
      <c r="K415" t="s">
        <v>308</v>
      </c>
    </row>
    <row r="416" spans="1:11">
      <c r="A416" s="6" t="str">
        <f>HYPERLINK("https://www.analog.com/en/LTC2448#details", "LTC2448")</f>
        <v>LTC2448</v>
      </c>
      <c r="B416">
        <v>16</v>
      </c>
      <c r="C416">
        <v>24</v>
      </c>
      <c r="D416">
        <v>8000</v>
      </c>
      <c r="E416" t="s">
        <v>11</v>
      </c>
      <c r="F416">
        <v>83.8</v>
      </c>
      <c r="G416" t="s">
        <v>39</v>
      </c>
      <c r="H416" t="s">
        <v>537</v>
      </c>
      <c r="I416" t="s">
        <v>20</v>
      </c>
      <c r="J416">
        <v>0.04</v>
      </c>
      <c r="K416" t="s">
        <v>308</v>
      </c>
    </row>
    <row r="417" spans="1:11">
      <c r="A417" s="6" t="str">
        <f>HYPERLINK("https://www.analog.com/en/LTC2449#details", "LTC2449")</f>
        <v>LTC2449</v>
      </c>
      <c r="B417">
        <v>16</v>
      </c>
      <c r="C417">
        <v>24</v>
      </c>
      <c r="D417">
        <v>8000</v>
      </c>
      <c r="E417" t="s">
        <v>11</v>
      </c>
      <c r="F417">
        <v>83.8</v>
      </c>
      <c r="G417" t="s">
        <v>39</v>
      </c>
      <c r="H417" t="s">
        <v>537</v>
      </c>
      <c r="I417" t="s">
        <v>20</v>
      </c>
      <c r="J417">
        <v>0.04</v>
      </c>
      <c r="K417" t="s">
        <v>308</v>
      </c>
    </row>
    <row r="418" spans="1:11">
      <c r="A418" s="6" t="str">
        <f>HYPERLINK("https://www.analog.com/en/AD7440#details", "AD7440")</f>
        <v>AD7440</v>
      </c>
      <c r="B418">
        <v>1</v>
      </c>
      <c r="C418">
        <v>10</v>
      </c>
      <c r="D418">
        <v>1000000</v>
      </c>
      <c r="E418" t="s">
        <v>11</v>
      </c>
      <c r="F418" t="s">
        <v>11</v>
      </c>
      <c r="G418" t="s">
        <v>18</v>
      </c>
      <c r="H418" t="s">
        <v>30</v>
      </c>
      <c r="I418" t="s">
        <v>20</v>
      </c>
      <c r="J418">
        <v>8.9999999999999993E-3</v>
      </c>
      <c r="K418" t="s">
        <v>578</v>
      </c>
    </row>
    <row r="419" spans="1:11">
      <c r="A419" s="6" t="str">
        <f>HYPERLINK("https://www.analog.com/en/AD7441#details", "AD7441")</f>
        <v>AD7441</v>
      </c>
      <c r="B419">
        <v>1</v>
      </c>
      <c r="C419">
        <v>10</v>
      </c>
      <c r="D419">
        <v>1000000</v>
      </c>
      <c r="E419" t="s">
        <v>11</v>
      </c>
      <c r="F419" t="s">
        <v>11</v>
      </c>
      <c r="G419" t="s">
        <v>18</v>
      </c>
      <c r="H419" t="s">
        <v>30</v>
      </c>
      <c r="I419" t="s">
        <v>20</v>
      </c>
      <c r="J419">
        <v>9.2999999999999992E-3</v>
      </c>
      <c r="K419" t="s">
        <v>578</v>
      </c>
    </row>
    <row r="420" spans="1:11">
      <c r="A420" s="6" t="str">
        <f>HYPERLINK("https://www.analog.com/en/AD7450A#details", "AD7450A")</f>
        <v>AD7450A</v>
      </c>
      <c r="B420">
        <v>1</v>
      </c>
      <c r="C420">
        <v>12</v>
      </c>
      <c r="D420">
        <v>1000000</v>
      </c>
      <c r="E420" t="s">
        <v>11</v>
      </c>
      <c r="F420" t="s">
        <v>11</v>
      </c>
      <c r="G420" t="s">
        <v>18</v>
      </c>
      <c r="H420" t="s">
        <v>30</v>
      </c>
      <c r="I420" t="s">
        <v>20</v>
      </c>
      <c r="J420">
        <v>8.9999999999999993E-3</v>
      </c>
      <c r="K420" t="s">
        <v>578</v>
      </c>
    </row>
    <row r="421" spans="1:11">
      <c r="A421" s="6" t="str">
        <f>HYPERLINK("https://www.analog.com/en/AD7451#details", "AD7451")</f>
        <v>AD7451</v>
      </c>
      <c r="B421">
        <v>1</v>
      </c>
      <c r="C421">
        <v>12</v>
      </c>
      <c r="D421">
        <v>1000000</v>
      </c>
      <c r="E421" t="s">
        <v>11</v>
      </c>
      <c r="F421" t="s">
        <v>11</v>
      </c>
      <c r="G421" t="s">
        <v>18</v>
      </c>
      <c r="H421" t="s">
        <v>30</v>
      </c>
      <c r="I421" t="s">
        <v>20</v>
      </c>
      <c r="J421">
        <v>9.2499999999999995E-3</v>
      </c>
      <c r="K421" t="s">
        <v>337</v>
      </c>
    </row>
    <row r="422" spans="1:11">
      <c r="A422" s="6" t="str">
        <f>HYPERLINK("https://www.analog.com/en/AD7452#details", "AD7452")</f>
        <v>AD7452</v>
      </c>
      <c r="B422">
        <v>1</v>
      </c>
      <c r="C422">
        <v>12</v>
      </c>
      <c r="D422">
        <v>555000</v>
      </c>
      <c r="E422" t="s">
        <v>11</v>
      </c>
      <c r="F422" t="s">
        <v>11</v>
      </c>
      <c r="G422" t="s">
        <v>18</v>
      </c>
      <c r="H422" t="s">
        <v>30</v>
      </c>
      <c r="I422" t="s">
        <v>20</v>
      </c>
      <c r="J422">
        <v>7.2500000000000004E-3</v>
      </c>
      <c r="K422" t="s">
        <v>202</v>
      </c>
    </row>
    <row r="423" spans="1:11">
      <c r="A423" s="6" t="str">
        <f>HYPERLINK("https://www.analog.com/en/AD7453#details", "AD7453")</f>
        <v>AD7453</v>
      </c>
      <c r="B423">
        <v>1</v>
      </c>
      <c r="C423">
        <v>12</v>
      </c>
      <c r="D423">
        <v>555000</v>
      </c>
      <c r="E423" t="s">
        <v>11</v>
      </c>
      <c r="F423" t="s">
        <v>11</v>
      </c>
      <c r="G423" t="s">
        <v>18</v>
      </c>
      <c r="H423" t="s">
        <v>30</v>
      </c>
      <c r="I423" t="s">
        <v>20</v>
      </c>
      <c r="J423">
        <v>7.2500000000000004E-3</v>
      </c>
      <c r="K423" t="s">
        <v>202</v>
      </c>
    </row>
    <row r="424" spans="1:11">
      <c r="A424" s="6" t="str">
        <f>HYPERLINK("https://www.analog.com/en/AD7457#details", "AD7457")</f>
        <v>AD7457</v>
      </c>
      <c r="B424">
        <v>1</v>
      </c>
      <c r="C424">
        <v>12</v>
      </c>
      <c r="D424">
        <v>100000</v>
      </c>
      <c r="E424" t="s">
        <v>11</v>
      </c>
      <c r="F424" t="s">
        <v>11</v>
      </c>
      <c r="G424" t="s">
        <v>18</v>
      </c>
      <c r="H424" t="s">
        <v>30</v>
      </c>
      <c r="I424" t="s">
        <v>20</v>
      </c>
      <c r="J424">
        <v>3.0000000000000001E-3</v>
      </c>
      <c r="K424" t="s">
        <v>202</v>
      </c>
    </row>
    <row r="425" spans="1:11">
      <c r="A425" s="6" t="str">
        <f>HYPERLINK("https://www.analog.com/en/AD7651#details", "AD7651")</f>
        <v>AD7651</v>
      </c>
      <c r="B425">
        <v>1</v>
      </c>
      <c r="C425">
        <v>16</v>
      </c>
      <c r="D425">
        <v>100000</v>
      </c>
      <c r="E425">
        <v>86</v>
      </c>
      <c r="F425" t="s">
        <v>11</v>
      </c>
      <c r="G425" t="s">
        <v>18</v>
      </c>
      <c r="H425" t="s">
        <v>43</v>
      </c>
      <c r="I425" t="s">
        <v>538</v>
      </c>
      <c r="J425">
        <v>3.7999999999999999E-2</v>
      </c>
      <c r="K425" t="s">
        <v>98</v>
      </c>
    </row>
    <row r="426" spans="1:11">
      <c r="A426" s="6" t="str">
        <f>HYPERLINK("https://www.analog.com/en/AD7652#details", "AD7652")</f>
        <v>AD7652</v>
      </c>
      <c r="B426">
        <v>1</v>
      </c>
      <c r="C426">
        <v>16</v>
      </c>
      <c r="D426">
        <v>500000</v>
      </c>
      <c r="E426">
        <v>86</v>
      </c>
      <c r="F426" t="s">
        <v>11</v>
      </c>
      <c r="G426" t="s">
        <v>18</v>
      </c>
      <c r="H426" t="s">
        <v>43</v>
      </c>
      <c r="I426" t="s">
        <v>538</v>
      </c>
      <c r="J426">
        <v>0.08</v>
      </c>
      <c r="K426" t="s">
        <v>98</v>
      </c>
    </row>
    <row r="427" spans="1:11">
      <c r="A427" s="6" t="str">
        <f>HYPERLINK("https://www.analog.com/en/AD7661#details", "AD7661")</f>
        <v>AD7661</v>
      </c>
      <c r="B427">
        <v>1</v>
      </c>
      <c r="C427">
        <v>16</v>
      </c>
      <c r="D427">
        <v>100000</v>
      </c>
      <c r="E427">
        <v>89.3</v>
      </c>
      <c r="F427" t="s">
        <v>11</v>
      </c>
      <c r="G427" t="s">
        <v>18</v>
      </c>
      <c r="H427" t="s">
        <v>43</v>
      </c>
      <c r="I427" t="s">
        <v>538</v>
      </c>
      <c r="J427">
        <v>0.04</v>
      </c>
      <c r="K427" t="s">
        <v>565</v>
      </c>
    </row>
    <row r="428" spans="1:11">
      <c r="A428" s="6" t="str">
        <f>HYPERLINK("https://www.analog.com/en/LTC1403#details", "LTC1403")</f>
        <v>LTC1403</v>
      </c>
      <c r="B428">
        <v>1</v>
      </c>
      <c r="C428">
        <v>12</v>
      </c>
      <c r="D428">
        <v>2800000</v>
      </c>
      <c r="E428">
        <v>70.5</v>
      </c>
      <c r="F428">
        <v>0.25</v>
      </c>
      <c r="G428" t="s">
        <v>18</v>
      </c>
      <c r="H428" t="s">
        <v>536</v>
      </c>
      <c r="I428" t="s">
        <v>20</v>
      </c>
      <c r="J428">
        <v>1.2E-2</v>
      </c>
      <c r="K428" t="s">
        <v>304</v>
      </c>
    </row>
    <row r="429" spans="1:11">
      <c r="A429" s="6" t="str">
        <f>HYPERLINK("https://www.analog.com/en/LTC1403A#details", "LTC1403A")</f>
        <v>LTC1403A</v>
      </c>
      <c r="B429">
        <v>1</v>
      </c>
      <c r="C429">
        <v>14</v>
      </c>
      <c r="D429">
        <v>2800000</v>
      </c>
      <c r="E429">
        <v>73.5</v>
      </c>
      <c r="F429">
        <v>0.5</v>
      </c>
      <c r="G429" t="s">
        <v>18</v>
      </c>
      <c r="H429" t="s">
        <v>536</v>
      </c>
      <c r="I429" t="s">
        <v>20</v>
      </c>
      <c r="J429">
        <v>1.2E-2</v>
      </c>
      <c r="K429" t="s">
        <v>304</v>
      </c>
    </row>
    <row r="430" spans="1:11">
      <c r="A430" s="6" t="str">
        <f>HYPERLINK("https://www.analog.com/en/LTC1407#details", "LTC1407")</f>
        <v>LTC1407</v>
      </c>
      <c r="B430">
        <v>2</v>
      </c>
      <c r="C430">
        <v>12</v>
      </c>
      <c r="D430">
        <v>3000000</v>
      </c>
      <c r="E430">
        <v>70.5</v>
      </c>
      <c r="F430">
        <v>0.25</v>
      </c>
      <c r="G430" t="s">
        <v>18</v>
      </c>
      <c r="H430" t="s">
        <v>536</v>
      </c>
      <c r="I430" t="s">
        <v>20</v>
      </c>
      <c r="J430">
        <v>1.2E-2</v>
      </c>
      <c r="K430" t="s">
        <v>304</v>
      </c>
    </row>
    <row r="431" spans="1:11">
      <c r="A431" s="6" t="str">
        <f>HYPERLINK("https://www.analog.com/en/LTC1407A#details", "LTC1407A")</f>
        <v>LTC1407A</v>
      </c>
      <c r="B431">
        <v>2</v>
      </c>
      <c r="C431">
        <v>14</v>
      </c>
      <c r="D431">
        <v>3000000</v>
      </c>
      <c r="E431">
        <v>73.5</v>
      </c>
      <c r="F431">
        <v>0.5</v>
      </c>
      <c r="G431" t="s">
        <v>18</v>
      </c>
      <c r="H431" t="s">
        <v>536</v>
      </c>
      <c r="I431" t="s">
        <v>20</v>
      </c>
      <c r="J431">
        <v>1.2E-2</v>
      </c>
      <c r="K431" t="s">
        <v>304</v>
      </c>
    </row>
    <row r="432" spans="1:11">
      <c r="A432" s="6" t="str">
        <f>HYPERLINK("https://www.analog.com/en/AD7653#details", "AD7653")</f>
        <v>AD7653</v>
      </c>
      <c r="B432">
        <v>1</v>
      </c>
      <c r="C432">
        <v>16</v>
      </c>
      <c r="D432">
        <v>1000000</v>
      </c>
      <c r="E432">
        <v>86</v>
      </c>
      <c r="F432" t="s">
        <v>11</v>
      </c>
      <c r="G432" t="s">
        <v>18</v>
      </c>
      <c r="H432" t="s">
        <v>43</v>
      </c>
      <c r="I432" t="s">
        <v>538</v>
      </c>
      <c r="J432">
        <v>0.128</v>
      </c>
      <c r="K432" t="s">
        <v>565</v>
      </c>
    </row>
    <row r="433" spans="1:11">
      <c r="A433" s="6" t="str">
        <f>HYPERLINK("https://www.analog.com/en/AD7674#details", "AD7674")</f>
        <v>AD7674</v>
      </c>
      <c r="B433">
        <v>1</v>
      </c>
      <c r="C433">
        <v>18</v>
      </c>
      <c r="D433">
        <v>800000</v>
      </c>
      <c r="E433">
        <v>101</v>
      </c>
      <c r="F433" t="s">
        <v>11</v>
      </c>
      <c r="G433" t="s">
        <v>18</v>
      </c>
      <c r="H433" t="s">
        <v>30</v>
      </c>
      <c r="I433" t="s">
        <v>538</v>
      </c>
      <c r="J433">
        <v>0.126</v>
      </c>
      <c r="K433" t="s">
        <v>562</v>
      </c>
    </row>
    <row r="434" spans="1:11">
      <c r="A434" s="6" t="str">
        <f>HYPERLINK("https://www.analog.com/en/AD7678#details", "AD7678")</f>
        <v>AD7678</v>
      </c>
      <c r="B434">
        <v>1</v>
      </c>
      <c r="C434">
        <v>18</v>
      </c>
      <c r="D434">
        <v>100000</v>
      </c>
      <c r="E434">
        <v>101</v>
      </c>
      <c r="F434" t="s">
        <v>11</v>
      </c>
      <c r="G434" t="s">
        <v>18</v>
      </c>
      <c r="H434" t="s">
        <v>30</v>
      </c>
      <c r="I434" t="s">
        <v>538</v>
      </c>
      <c r="J434">
        <v>1.7999999999999999E-2</v>
      </c>
      <c r="K434" t="s">
        <v>562</v>
      </c>
    </row>
    <row r="435" spans="1:11">
      <c r="A435" s="6" t="str">
        <f>HYPERLINK("https://www.analog.com/en/AD7679#details", "AD7679")</f>
        <v>AD7679</v>
      </c>
      <c r="B435">
        <v>1</v>
      </c>
      <c r="C435">
        <v>18</v>
      </c>
      <c r="D435">
        <v>570000</v>
      </c>
      <c r="E435">
        <v>101</v>
      </c>
      <c r="F435" t="s">
        <v>11</v>
      </c>
      <c r="G435" t="s">
        <v>18</v>
      </c>
      <c r="H435" t="s">
        <v>30</v>
      </c>
      <c r="I435" t="s">
        <v>538</v>
      </c>
      <c r="J435">
        <v>7.5999999999999998E-2</v>
      </c>
      <c r="K435" t="s">
        <v>562</v>
      </c>
    </row>
    <row r="436" spans="1:11">
      <c r="A436" s="6" t="str">
        <f>HYPERLINK("https://www.analog.com/en/AD7788#details", "AD7788")</f>
        <v>AD7788</v>
      </c>
      <c r="B436">
        <v>1</v>
      </c>
      <c r="C436">
        <v>16</v>
      </c>
      <c r="D436">
        <v>16.600000000000001</v>
      </c>
      <c r="E436" t="s">
        <v>11</v>
      </c>
      <c r="F436" t="s">
        <v>11</v>
      </c>
      <c r="G436" t="s">
        <v>39</v>
      </c>
      <c r="H436" t="s">
        <v>30</v>
      </c>
      <c r="I436" t="s">
        <v>20</v>
      </c>
      <c r="J436">
        <v>2.2599999999999999E-4</v>
      </c>
      <c r="K436" t="s">
        <v>300</v>
      </c>
    </row>
    <row r="437" spans="1:11">
      <c r="A437" s="6" t="str">
        <f>HYPERLINK("https://www.analog.com/en/AD7789#details", "AD7789")</f>
        <v>AD7789</v>
      </c>
      <c r="B437">
        <v>1</v>
      </c>
      <c r="C437">
        <v>24</v>
      </c>
      <c r="D437">
        <v>16.600000000000001</v>
      </c>
      <c r="E437" t="s">
        <v>11</v>
      </c>
      <c r="F437" t="s">
        <v>11</v>
      </c>
      <c r="G437" t="s">
        <v>39</v>
      </c>
      <c r="H437" t="s">
        <v>30</v>
      </c>
      <c r="I437" t="s">
        <v>20</v>
      </c>
      <c r="J437">
        <v>2.2599999999999999E-4</v>
      </c>
      <c r="K437" t="s">
        <v>300</v>
      </c>
    </row>
    <row r="438" spans="1:11">
      <c r="A438" s="6" t="str">
        <f>HYPERLINK("https://www.analog.com/en/AD7790#details", "AD7790")</f>
        <v>AD7790</v>
      </c>
      <c r="B438">
        <v>1</v>
      </c>
      <c r="C438">
        <v>16</v>
      </c>
      <c r="D438">
        <v>120</v>
      </c>
      <c r="E438" t="s">
        <v>11</v>
      </c>
      <c r="F438" t="s">
        <v>11</v>
      </c>
      <c r="G438" t="s">
        <v>39</v>
      </c>
      <c r="H438" t="s">
        <v>30</v>
      </c>
      <c r="I438" t="s">
        <v>20</v>
      </c>
      <c r="J438">
        <v>8.0000000000000004E-4</v>
      </c>
      <c r="K438" t="s">
        <v>300</v>
      </c>
    </row>
    <row r="439" spans="1:11">
      <c r="A439" s="6" t="str">
        <f>HYPERLINK("https://www.analog.com/en/AD7791#details", "AD7791")</f>
        <v>AD7791</v>
      </c>
      <c r="B439">
        <v>1</v>
      </c>
      <c r="C439">
        <v>24</v>
      </c>
      <c r="D439">
        <v>120</v>
      </c>
      <c r="E439" t="s">
        <v>11</v>
      </c>
      <c r="F439" t="s">
        <v>11</v>
      </c>
      <c r="G439" t="s">
        <v>39</v>
      </c>
      <c r="H439" t="s">
        <v>30</v>
      </c>
      <c r="I439" t="s">
        <v>20</v>
      </c>
      <c r="J439">
        <v>8.0000000000000004E-4</v>
      </c>
      <c r="K439" t="s">
        <v>300</v>
      </c>
    </row>
    <row r="440" spans="1:11">
      <c r="A440" s="6" t="str">
        <f>HYPERLINK("https://www.analog.com/en/LTC2433-1#details", "LTC2433-1")</f>
        <v>LTC2433-1</v>
      </c>
      <c r="B440">
        <v>1</v>
      </c>
      <c r="C440">
        <v>16</v>
      </c>
      <c r="D440">
        <v>6.8</v>
      </c>
      <c r="E440" t="s">
        <v>11</v>
      </c>
      <c r="F440">
        <v>0.12</v>
      </c>
      <c r="G440" t="s">
        <v>39</v>
      </c>
      <c r="H440" t="s">
        <v>30</v>
      </c>
      <c r="I440" t="s">
        <v>20</v>
      </c>
      <c r="J440">
        <v>1E-3</v>
      </c>
      <c r="K440" t="s">
        <v>300</v>
      </c>
    </row>
    <row r="441" spans="1:11">
      <c r="A441" s="6" t="str">
        <f>HYPERLINK("https://www.analog.com/en/AD7466#details", "AD7466")</f>
        <v>AD7466</v>
      </c>
      <c r="B441">
        <v>1</v>
      </c>
      <c r="C441">
        <v>12</v>
      </c>
      <c r="D441">
        <v>200000</v>
      </c>
      <c r="E441">
        <v>71</v>
      </c>
      <c r="F441" t="s">
        <v>11</v>
      </c>
      <c r="G441" t="s">
        <v>18</v>
      </c>
      <c r="H441" t="s">
        <v>76</v>
      </c>
      <c r="I441" t="s">
        <v>20</v>
      </c>
      <c r="J441">
        <v>8.9999999999999998E-4</v>
      </c>
      <c r="K441" t="s">
        <v>579</v>
      </c>
    </row>
    <row r="442" spans="1:11">
      <c r="A442" s="6" t="str">
        <f>HYPERLINK("https://www.analog.com/en/AD7467#details", "AD7467")</f>
        <v>AD7467</v>
      </c>
      <c r="B442">
        <v>1</v>
      </c>
      <c r="C442">
        <v>10</v>
      </c>
      <c r="D442">
        <v>200000</v>
      </c>
      <c r="E442" t="s">
        <v>11</v>
      </c>
      <c r="F442" t="s">
        <v>11</v>
      </c>
      <c r="G442" t="s">
        <v>18</v>
      </c>
      <c r="H442" t="s">
        <v>76</v>
      </c>
      <c r="I442" t="s">
        <v>20</v>
      </c>
      <c r="J442">
        <v>6.3000000000000003E-4</v>
      </c>
      <c r="K442" t="s">
        <v>577</v>
      </c>
    </row>
    <row r="443" spans="1:11">
      <c r="A443" s="6" t="str">
        <f>HYPERLINK("https://www.analog.com/en/AD7468#details", "AD7468")</f>
        <v>AD7468</v>
      </c>
      <c r="B443">
        <v>1</v>
      </c>
      <c r="C443">
        <v>8</v>
      </c>
      <c r="D443">
        <v>320000</v>
      </c>
      <c r="E443" t="s">
        <v>11</v>
      </c>
      <c r="F443" t="s">
        <v>11</v>
      </c>
      <c r="G443" t="s">
        <v>18</v>
      </c>
      <c r="H443" t="s">
        <v>76</v>
      </c>
      <c r="I443" t="s">
        <v>20</v>
      </c>
      <c r="J443">
        <v>5.6999999999999998E-4</v>
      </c>
      <c r="K443" t="s">
        <v>577</v>
      </c>
    </row>
    <row r="444" spans="1:11">
      <c r="A444" s="6" t="str">
        <f>HYPERLINK("https://www.analog.com/en/AD7739#details", "AD7739")</f>
        <v>AD7739</v>
      </c>
      <c r="B444">
        <v>8</v>
      </c>
      <c r="C444">
        <v>24</v>
      </c>
      <c r="D444">
        <v>15100</v>
      </c>
      <c r="E444" t="s">
        <v>11</v>
      </c>
      <c r="F444" t="s">
        <v>11</v>
      </c>
      <c r="G444" t="s">
        <v>39</v>
      </c>
      <c r="H444" t="s">
        <v>537</v>
      </c>
      <c r="I444" t="s">
        <v>20</v>
      </c>
      <c r="J444">
        <v>0.1</v>
      </c>
      <c r="K444" t="s">
        <v>169</v>
      </c>
    </row>
    <row r="445" spans="1:11">
      <c r="A445" s="6" t="str">
        <f>HYPERLINK("https://www.analog.com/en/LTC1603#details", "LTC1603")</f>
        <v>LTC1603</v>
      </c>
      <c r="B445">
        <v>1</v>
      </c>
      <c r="C445">
        <v>16</v>
      </c>
      <c r="D445">
        <v>250000</v>
      </c>
      <c r="E445">
        <v>90</v>
      </c>
      <c r="F445">
        <v>3</v>
      </c>
      <c r="G445" t="s">
        <v>18</v>
      </c>
      <c r="H445" t="s">
        <v>543</v>
      </c>
      <c r="I445" t="s">
        <v>105</v>
      </c>
      <c r="J445">
        <v>0.22</v>
      </c>
      <c r="K445" t="s">
        <v>371</v>
      </c>
    </row>
    <row r="446" spans="1:11">
      <c r="A446" s="6" t="str">
        <f>HYPERLINK("https://www.analog.com/en/LTC2435#details", "LTC2435")</f>
        <v>LTC2435</v>
      </c>
      <c r="B446">
        <v>1</v>
      </c>
      <c r="C446">
        <v>20</v>
      </c>
      <c r="D446">
        <v>15</v>
      </c>
      <c r="E446" t="s">
        <v>11</v>
      </c>
      <c r="F446">
        <v>3.14</v>
      </c>
      <c r="G446" t="s">
        <v>39</v>
      </c>
      <c r="H446" t="s">
        <v>30</v>
      </c>
      <c r="I446" t="s">
        <v>20</v>
      </c>
      <c r="J446">
        <v>1E-3</v>
      </c>
      <c r="K446" t="s">
        <v>345</v>
      </c>
    </row>
    <row r="447" spans="1:11">
      <c r="A447" s="6" t="str">
        <f>HYPERLINK("https://www.analog.com/en/LTC2435-1#details", "LTC2435-1")</f>
        <v>LTC2435-1</v>
      </c>
      <c r="B447">
        <v>1</v>
      </c>
      <c r="C447">
        <v>20</v>
      </c>
      <c r="D447">
        <v>13.7</v>
      </c>
      <c r="E447" t="s">
        <v>11</v>
      </c>
      <c r="F447">
        <v>3.14</v>
      </c>
      <c r="G447" t="s">
        <v>39</v>
      </c>
      <c r="H447" t="s">
        <v>30</v>
      </c>
      <c r="I447" t="s">
        <v>20</v>
      </c>
      <c r="J447">
        <v>1E-3</v>
      </c>
      <c r="K447" t="s">
        <v>345</v>
      </c>
    </row>
    <row r="448" spans="1:11">
      <c r="A448" s="6" t="str">
        <f>HYPERLINK("https://www.analog.com/en/AD7655#details", "AD7655")</f>
        <v>AD7655</v>
      </c>
      <c r="B448">
        <v>4</v>
      </c>
      <c r="C448">
        <v>16</v>
      </c>
      <c r="D448">
        <v>1000000</v>
      </c>
      <c r="E448">
        <v>86</v>
      </c>
      <c r="F448">
        <v>3</v>
      </c>
      <c r="G448" t="s">
        <v>18</v>
      </c>
      <c r="H448" t="s">
        <v>76</v>
      </c>
      <c r="I448" t="s">
        <v>538</v>
      </c>
      <c r="J448">
        <v>0.13500000000000001</v>
      </c>
      <c r="K448" t="s">
        <v>562</v>
      </c>
    </row>
    <row r="449" spans="1:11">
      <c r="A449" s="6" t="str">
        <f>HYPERLINK("https://www.analog.com/en/AD7732#details", "AD7732")</f>
        <v>AD7732</v>
      </c>
      <c r="B449">
        <v>2</v>
      </c>
      <c r="C449">
        <v>24</v>
      </c>
      <c r="D449">
        <v>15400</v>
      </c>
      <c r="E449" t="s">
        <v>11</v>
      </c>
      <c r="F449" t="s">
        <v>11</v>
      </c>
      <c r="G449" t="s">
        <v>39</v>
      </c>
      <c r="H449" t="s">
        <v>30</v>
      </c>
      <c r="I449" t="s">
        <v>20</v>
      </c>
      <c r="J449">
        <v>0.1</v>
      </c>
      <c r="K449" t="s">
        <v>285</v>
      </c>
    </row>
    <row r="450" spans="1:11">
      <c r="A450" s="6" t="str">
        <f>HYPERLINK("https://www.analog.com/en/AD7734#details", "AD7734")</f>
        <v>AD7734</v>
      </c>
      <c r="B450">
        <v>4</v>
      </c>
      <c r="C450">
        <v>24</v>
      </c>
      <c r="D450">
        <v>15400</v>
      </c>
      <c r="E450" t="s">
        <v>11</v>
      </c>
      <c r="F450" t="s">
        <v>11</v>
      </c>
      <c r="G450" t="s">
        <v>39</v>
      </c>
      <c r="H450" t="s">
        <v>76</v>
      </c>
      <c r="I450" t="s">
        <v>20</v>
      </c>
      <c r="J450">
        <v>0.1</v>
      </c>
      <c r="K450" t="s">
        <v>285</v>
      </c>
    </row>
    <row r="451" spans="1:11">
      <c r="A451" s="6" t="str">
        <f>HYPERLINK("https://www.analog.com/en/AD7908#details", "AD7908")</f>
        <v>AD7908</v>
      </c>
      <c r="B451">
        <v>8</v>
      </c>
      <c r="C451">
        <v>8</v>
      </c>
      <c r="D451">
        <v>1000000</v>
      </c>
      <c r="E451" t="s">
        <v>11</v>
      </c>
      <c r="F451" t="s">
        <v>11</v>
      </c>
      <c r="G451" t="s">
        <v>18</v>
      </c>
      <c r="H451" t="s">
        <v>76</v>
      </c>
      <c r="I451" t="s">
        <v>20</v>
      </c>
      <c r="J451">
        <v>1.35E-2</v>
      </c>
      <c r="K451" t="s">
        <v>317</v>
      </c>
    </row>
    <row r="452" spans="1:11">
      <c r="A452" s="6" t="str">
        <f>HYPERLINK("https://www.analog.com/en/AD7910#details", "AD7910")</f>
        <v>AD7910</v>
      </c>
      <c r="B452">
        <v>1</v>
      </c>
      <c r="C452">
        <v>10</v>
      </c>
      <c r="D452">
        <v>250000</v>
      </c>
      <c r="E452" t="s">
        <v>11</v>
      </c>
      <c r="F452" t="s">
        <v>11</v>
      </c>
      <c r="G452" t="s">
        <v>18</v>
      </c>
      <c r="H452" t="s">
        <v>76</v>
      </c>
      <c r="I452" t="s">
        <v>20</v>
      </c>
      <c r="J452">
        <v>1.4999999999999999E-2</v>
      </c>
      <c r="K452" t="s">
        <v>580</v>
      </c>
    </row>
    <row r="453" spans="1:11">
      <c r="A453" s="6" t="str">
        <f>HYPERLINK("https://www.analog.com/en/AD7918#details", "AD7918")</f>
        <v>AD7918</v>
      </c>
      <c r="B453">
        <v>8</v>
      </c>
      <c r="C453">
        <v>10</v>
      </c>
      <c r="D453">
        <v>1000000</v>
      </c>
      <c r="E453" t="s">
        <v>11</v>
      </c>
      <c r="F453" t="s">
        <v>11</v>
      </c>
      <c r="G453" t="s">
        <v>18</v>
      </c>
      <c r="H453" t="s">
        <v>76</v>
      </c>
      <c r="I453" t="s">
        <v>20</v>
      </c>
      <c r="J453">
        <v>1.35E-2</v>
      </c>
      <c r="K453" t="s">
        <v>317</v>
      </c>
    </row>
    <row r="454" spans="1:11">
      <c r="A454" s="6" t="str">
        <f>HYPERLINK("https://www.analog.com/en/AD7920#details", "AD7920")</f>
        <v>AD7920</v>
      </c>
      <c r="B454">
        <v>1</v>
      </c>
      <c r="C454">
        <v>12</v>
      </c>
      <c r="D454">
        <v>250000</v>
      </c>
      <c r="E454" t="s">
        <v>11</v>
      </c>
      <c r="F454">
        <v>0.75</v>
      </c>
      <c r="G454" t="s">
        <v>18</v>
      </c>
      <c r="H454" t="s">
        <v>76</v>
      </c>
      <c r="I454" t="s">
        <v>20</v>
      </c>
      <c r="J454">
        <v>1.4999999999999999E-2</v>
      </c>
      <c r="K454" t="s">
        <v>580</v>
      </c>
    </row>
    <row r="455" spans="1:11">
      <c r="A455" s="6" t="str">
        <f>HYPERLINK("https://www.analog.com/en/AD7927#details", "AD7927")</f>
        <v>AD7927</v>
      </c>
      <c r="B455">
        <v>8</v>
      </c>
      <c r="C455">
        <v>12</v>
      </c>
      <c r="D455">
        <v>200000</v>
      </c>
      <c r="E455" t="s">
        <v>11</v>
      </c>
      <c r="F455" t="s">
        <v>11</v>
      </c>
      <c r="G455" t="s">
        <v>18</v>
      </c>
      <c r="H455" t="s">
        <v>76</v>
      </c>
      <c r="I455" t="s">
        <v>20</v>
      </c>
      <c r="J455">
        <v>7.4999999999999997E-3</v>
      </c>
      <c r="K455" t="s">
        <v>317</v>
      </c>
    </row>
    <row r="456" spans="1:11">
      <c r="A456" s="6" t="str">
        <f>HYPERLINK("https://www.analog.com/en/AD7928#details", "AD7928")</f>
        <v>AD7928</v>
      </c>
      <c r="B456">
        <v>8</v>
      </c>
      <c r="C456">
        <v>12</v>
      </c>
      <c r="D456">
        <v>1000000</v>
      </c>
      <c r="E456" t="s">
        <v>11</v>
      </c>
      <c r="F456" t="s">
        <v>11</v>
      </c>
      <c r="G456" t="s">
        <v>18</v>
      </c>
      <c r="H456" t="s">
        <v>76</v>
      </c>
      <c r="I456" t="s">
        <v>20</v>
      </c>
      <c r="J456">
        <v>1.35E-2</v>
      </c>
      <c r="K456" t="s">
        <v>317</v>
      </c>
    </row>
    <row r="457" spans="1:11">
      <c r="A457" s="6" t="str">
        <f>HYPERLINK("https://www.analog.com/en/LTC2436-1#details", "LTC2436-1")</f>
        <v>LTC2436-1</v>
      </c>
      <c r="B457">
        <v>2</v>
      </c>
      <c r="C457">
        <v>16</v>
      </c>
      <c r="D457">
        <v>6.8</v>
      </c>
      <c r="E457" t="s">
        <v>11</v>
      </c>
      <c r="F457">
        <v>0.12</v>
      </c>
      <c r="G457" t="s">
        <v>39</v>
      </c>
      <c r="H457" t="s">
        <v>30</v>
      </c>
      <c r="I457" t="s">
        <v>20</v>
      </c>
      <c r="J457">
        <v>1E-3</v>
      </c>
      <c r="K457" t="s">
        <v>345</v>
      </c>
    </row>
    <row r="458" spans="1:11">
      <c r="A458" s="6" t="str">
        <f>HYPERLINK("https://www.analog.com/en/AD7485#details", "AD7485")</f>
        <v>AD7485</v>
      </c>
      <c r="B458">
        <v>1</v>
      </c>
      <c r="C458">
        <v>14</v>
      </c>
      <c r="D458">
        <v>1000000</v>
      </c>
      <c r="E458" t="s">
        <v>11</v>
      </c>
      <c r="F458">
        <v>0.5</v>
      </c>
      <c r="G458" t="s">
        <v>18</v>
      </c>
      <c r="H458" t="s">
        <v>76</v>
      </c>
      <c r="I458" t="s">
        <v>20</v>
      </c>
      <c r="J458">
        <v>0.08</v>
      </c>
      <c r="K458" t="s">
        <v>98</v>
      </c>
    </row>
    <row r="459" spans="1:11">
      <c r="A459" s="6" t="str">
        <f>HYPERLINK("https://www.analog.com/en/AD7654#details", "AD7654")</f>
        <v>AD7654</v>
      </c>
      <c r="B459">
        <v>4</v>
      </c>
      <c r="C459">
        <v>16</v>
      </c>
      <c r="D459">
        <v>500000</v>
      </c>
      <c r="E459">
        <v>90</v>
      </c>
      <c r="F459">
        <v>1</v>
      </c>
      <c r="G459" t="s">
        <v>18</v>
      </c>
      <c r="H459" t="s">
        <v>76</v>
      </c>
      <c r="I459" t="s">
        <v>538</v>
      </c>
      <c r="J459">
        <v>0.13500000000000001</v>
      </c>
      <c r="K459" t="s">
        <v>562</v>
      </c>
    </row>
    <row r="460" spans="1:11">
      <c r="A460" s="6" t="str">
        <f>HYPERLINK("https://www.analog.com/en/AD7738#details", "AD7738")</f>
        <v>AD7738</v>
      </c>
      <c r="B460">
        <v>8</v>
      </c>
      <c r="C460">
        <v>24</v>
      </c>
      <c r="D460">
        <v>15400</v>
      </c>
      <c r="E460" t="s">
        <v>11</v>
      </c>
      <c r="F460" t="s">
        <v>11</v>
      </c>
      <c r="G460" t="s">
        <v>39</v>
      </c>
      <c r="H460" t="s">
        <v>537</v>
      </c>
      <c r="I460" t="s">
        <v>20</v>
      </c>
      <c r="J460">
        <v>0.1</v>
      </c>
      <c r="K460" t="s">
        <v>285</v>
      </c>
    </row>
    <row r="461" spans="1:11">
      <c r="A461" s="6" t="str">
        <f>HYPERLINK("https://www.analog.com/en/AD7904#details", "AD7904")</f>
        <v>AD7904</v>
      </c>
      <c r="B461">
        <v>4</v>
      </c>
      <c r="C461">
        <v>8</v>
      </c>
      <c r="D461">
        <v>1000000</v>
      </c>
      <c r="E461" t="s">
        <v>11</v>
      </c>
      <c r="F461" t="s">
        <v>11</v>
      </c>
      <c r="G461" t="s">
        <v>18</v>
      </c>
      <c r="H461" t="s">
        <v>76</v>
      </c>
      <c r="I461" t="s">
        <v>20</v>
      </c>
      <c r="J461">
        <v>1.35E-2</v>
      </c>
      <c r="K461" t="s">
        <v>257</v>
      </c>
    </row>
    <row r="462" spans="1:11">
      <c r="A462" s="6" t="str">
        <f>HYPERLINK("https://www.analog.com/en/AD7914#details", "AD7914")</f>
        <v>AD7914</v>
      </c>
      <c r="B462">
        <v>4</v>
      </c>
      <c r="C462">
        <v>10</v>
      </c>
      <c r="D462">
        <v>1000000</v>
      </c>
      <c r="E462" t="s">
        <v>11</v>
      </c>
      <c r="F462" t="s">
        <v>11</v>
      </c>
      <c r="G462" t="s">
        <v>18</v>
      </c>
      <c r="H462" t="s">
        <v>76</v>
      </c>
      <c r="I462" t="s">
        <v>20</v>
      </c>
      <c r="J462">
        <v>1.35E-2</v>
      </c>
      <c r="K462" t="s">
        <v>257</v>
      </c>
    </row>
    <row r="463" spans="1:11">
      <c r="A463" s="6" t="str">
        <f>HYPERLINK("https://www.analog.com/en/AD7923#details", "AD7923")</f>
        <v>AD7923</v>
      </c>
      <c r="B463">
        <v>4</v>
      </c>
      <c r="C463">
        <v>12</v>
      </c>
      <c r="D463">
        <v>200000</v>
      </c>
      <c r="E463" t="s">
        <v>11</v>
      </c>
      <c r="F463" t="s">
        <v>11</v>
      </c>
      <c r="G463" t="s">
        <v>18</v>
      </c>
      <c r="H463" t="s">
        <v>76</v>
      </c>
      <c r="I463" t="s">
        <v>20</v>
      </c>
      <c r="J463">
        <v>7.4999999999999997E-3</v>
      </c>
      <c r="K463" t="s">
        <v>257</v>
      </c>
    </row>
    <row r="464" spans="1:11">
      <c r="A464" s="6" t="str">
        <f>HYPERLINK("https://www.analog.com/en/AD7924#details", "AD7924")</f>
        <v>AD7924</v>
      </c>
      <c r="B464">
        <v>4</v>
      </c>
      <c r="C464">
        <v>12</v>
      </c>
      <c r="D464">
        <v>1000000</v>
      </c>
      <c r="E464" t="s">
        <v>11</v>
      </c>
      <c r="F464" t="s">
        <v>11</v>
      </c>
      <c r="G464" t="s">
        <v>18</v>
      </c>
      <c r="H464" t="s">
        <v>76</v>
      </c>
      <c r="I464" t="s">
        <v>20</v>
      </c>
      <c r="J464">
        <v>1.35E-2</v>
      </c>
      <c r="K464" t="s">
        <v>568</v>
      </c>
    </row>
    <row r="465" spans="1:11">
      <c r="A465" s="6" t="str">
        <f>HYPERLINK("https://www.analog.com/en/LTC1860L#details", "LTC1860L")</f>
        <v>LTC1860L</v>
      </c>
      <c r="B465">
        <v>1</v>
      </c>
      <c r="C465">
        <v>12</v>
      </c>
      <c r="D465">
        <v>150000</v>
      </c>
      <c r="E465">
        <v>72</v>
      </c>
      <c r="F465">
        <v>1</v>
      </c>
      <c r="G465" t="s">
        <v>18</v>
      </c>
      <c r="H465" t="s">
        <v>543</v>
      </c>
      <c r="I465" t="s">
        <v>20</v>
      </c>
      <c r="J465">
        <v>1.2199999999999999E-3</v>
      </c>
      <c r="K465" t="s">
        <v>581</v>
      </c>
    </row>
    <row r="466" spans="1:11">
      <c r="A466" s="6" t="str">
        <f>HYPERLINK("https://www.analog.com/en/LTC1864L#details", "LTC1864L")</f>
        <v>LTC1864L</v>
      </c>
      <c r="B466">
        <v>1</v>
      </c>
      <c r="C466">
        <v>16</v>
      </c>
      <c r="D466">
        <v>150000</v>
      </c>
      <c r="E466">
        <v>82</v>
      </c>
      <c r="F466">
        <v>6</v>
      </c>
      <c r="G466" t="s">
        <v>18</v>
      </c>
      <c r="H466" t="s">
        <v>543</v>
      </c>
      <c r="I466" t="s">
        <v>20</v>
      </c>
      <c r="J466">
        <v>1.2199999999999999E-3</v>
      </c>
      <c r="K466" t="s">
        <v>581</v>
      </c>
    </row>
    <row r="467" spans="1:11">
      <c r="A467" s="6" t="str">
        <f>HYPERLINK("https://www.analog.com/en/AD7476A#details", "AD7476A")</f>
        <v>AD7476A</v>
      </c>
      <c r="B467">
        <v>1</v>
      </c>
      <c r="C467">
        <v>12</v>
      </c>
      <c r="D467">
        <v>1000000</v>
      </c>
      <c r="E467" t="s">
        <v>11</v>
      </c>
      <c r="F467">
        <v>0.75</v>
      </c>
      <c r="G467" t="s">
        <v>18</v>
      </c>
      <c r="H467" t="s">
        <v>76</v>
      </c>
      <c r="I467" t="s">
        <v>20</v>
      </c>
      <c r="J467">
        <v>1.7500000000000002E-2</v>
      </c>
      <c r="K467" t="s">
        <v>580</v>
      </c>
    </row>
    <row r="468" spans="1:11">
      <c r="A468" s="6" t="str">
        <f>HYPERLINK("https://www.analog.com/en/AD7477A#details", "AD7477A")</f>
        <v>AD7477A</v>
      </c>
      <c r="B468">
        <v>1</v>
      </c>
      <c r="C468">
        <v>10</v>
      </c>
      <c r="D468">
        <v>1000000</v>
      </c>
      <c r="E468" t="s">
        <v>11</v>
      </c>
      <c r="F468" t="s">
        <v>11</v>
      </c>
      <c r="G468" t="s">
        <v>18</v>
      </c>
      <c r="H468" t="s">
        <v>76</v>
      </c>
      <c r="I468" t="s">
        <v>20</v>
      </c>
      <c r="J468">
        <v>1.7500000000000002E-2</v>
      </c>
      <c r="K468" t="s">
        <v>580</v>
      </c>
    </row>
    <row r="469" spans="1:11">
      <c r="A469" s="6" t="str">
        <f>HYPERLINK("https://www.analog.com/en/AD7478A#details", "AD7478A")</f>
        <v>AD7478A</v>
      </c>
      <c r="B469">
        <v>1</v>
      </c>
      <c r="C469">
        <v>8</v>
      </c>
      <c r="D469">
        <v>1200000</v>
      </c>
      <c r="E469" t="s">
        <v>11</v>
      </c>
      <c r="F469" t="s">
        <v>11</v>
      </c>
      <c r="G469" t="s">
        <v>18</v>
      </c>
      <c r="H469" t="s">
        <v>76</v>
      </c>
      <c r="I469" t="s">
        <v>20</v>
      </c>
      <c r="J469">
        <v>1.7500000000000002E-2</v>
      </c>
      <c r="K469" t="s">
        <v>580</v>
      </c>
    </row>
    <row r="470" spans="1:11">
      <c r="A470" s="6" t="str">
        <f>HYPERLINK("https://www.analog.com/en/AD7482#details", "AD7482")</f>
        <v>AD7482</v>
      </c>
      <c r="B470">
        <v>1</v>
      </c>
      <c r="C470">
        <v>12</v>
      </c>
      <c r="D470">
        <v>3000000</v>
      </c>
      <c r="E470" t="s">
        <v>11</v>
      </c>
      <c r="F470">
        <v>0.25</v>
      </c>
      <c r="G470" t="s">
        <v>18</v>
      </c>
      <c r="H470" t="s">
        <v>76</v>
      </c>
      <c r="I470" t="s">
        <v>105</v>
      </c>
      <c r="J470">
        <v>0.09</v>
      </c>
      <c r="K470" t="s">
        <v>98</v>
      </c>
    </row>
    <row r="471" spans="1:11">
      <c r="A471" s="6" t="str">
        <f>HYPERLINK("https://www.analog.com/en/AD7484#details", "AD7484")</f>
        <v>AD7484</v>
      </c>
      <c r="B471">
        <v>1</v>
      </c>
      <c r="C471">
        <v>14</v>
      </c>
      <c r="D471">
        <v>3000000</v>
      </c>
      <c r="E471" t="s">
        <v>11</v>
      </c>
      <c r="F471">
        <v>0.5</v>
      </c>
      <c r="G471" t="s">
        <v>18</v>
      </c>
      <c r="H471" t="s">
        <v>76</v>
      </c>
      <c r="I471" t="s">
        <v>105</v>
      </c>
      <c r="J471">
        <v>0.09</v>
      </c>
      <c r="K471" t="s">
        <v>98</v>
      </c>
    </row>
    <row r="472" spans="1:11">
      <c r="A472" s="6" t="str">
        <f>HYPERLINK("https://www.analog.com/en/LTC1609#details", "LTC1609")</f>
        <v>LTC1609</v>
      </c>
      <c r="B472">
        <v>1</v>
      </c>
      <c r="C472">
        <v>16</v>
      </c>
      <c r="D472">
        <v>200000</v>
      </c>
      <c r="E472">
        <v>87</v>
      </c>
      <c r="F472">
        <v>0.5</v>
      </c>
      <c r="G472" t="s">
        <v>18</v>
      </c>
      <c r="H472" t="s">
        <v>76</v>
      </c>
      <c r="I472" t="s">
        <v>20</v>
      </c>
      <c r="J472">
        <v>6.5000000000000002E-2</v>
      </c>
      <c r="K472" t="s">
        <v>582</v>
      </c>
    </row>
    <row r="473" spans="1:11">
      <c r="A473" s="6" t="str">
        <f>HYPERLINK("https://www.analog.com/en/LTC1860#details", "LTC1860")</f>
        <v>LTC1860</v>
      </c>
      <c r="B473">
        <v>1</v>
      </c>
      <c r="C473">
        <v>12</v>
      </c>
      <c r="D473">
        <v>250000</v>
      </c>
      <c r="E473">
        <v>72</v>
      </c>
      <c r="F473">
        <v>1</v>
      </c>
      <c r="G473" t="s">
        <v>18</v>
      </c>
      <c r="H473" t="s">
        <v>543</v>
      </c>
      <c r="I473" t="s">
        <v>20</v>
      </c>
      <c r="J473">
        <v>4.2500000000000003E-3</v>
      </c>
      <c r="K473" t="s">
        <v>581</v>
      </c>
    </row>
    <row r="474" spans="1:11">
      <c r="A474" s="6" t="str">
        <f>HYPERLINK("https://www.analog.com/en/LTC1861#details", "LTC1861")</f>
        <v>LTC1861</v>
      </c>
      <c r="B474">
        <v>2</v>
      </c>
      <c r="C474">
        <v>12</v>
      </c>
      <c r="D474">
        <v>250000</v>
      </c>
      <c r="E474">
        <v>72</v>
      </c>
      <c r="F474">
        <v>1</v>
      </c>
      <c r="G474" t="s">
        <v>18</v>
      </c>
      <c r="H474" t="s">
        <v>543</v>
      </c>
      <c r="I474" t="s">
        <v>20</v>
      </c>
      <c r="J474">
        <v>4.2500000000000003E-3</v>
      </c>
      <c r="K474" t="s">
        <v>583</v>
      </c>
    </row>
    <row r="475" spans="1:11">
      <c r="A475" s="6" t="str">
        <f>HYPERLINK("https://www.analog.com/en/LTC2440#details", "LTC2440")</f>
        <v>LTC2440</v>
      </c>
      <c r="B475">
        <v>1</v>
      </c>
      <c r="C475">
        <v>24</v>
      </c>
      <c r="D475">
        <v>4000</v>
      </c>
      <c r="E475" t="s">
        <v>11</v>
      </c>
      <c r="F475">
        <v>83.8</v>
      </c>
      <c r="G475" t="s">
        <v>39</v>
      </c>
      <c r="H475" t="s">
        <v>30</v>
      </c>
      <c r="I475" t="s">
        <v>20</v>
      </c>
      <c r="J475">
        <v>0.04</v>
      </c>
      <c r="K475" t="s">
        <v>345</v>
      </c>
    </row>
    <row r="476" spans="1:11">
      <c r="A476" s="6" t="str">
        <f>HYPERLINK("https://www.analog.com/en/AD7450#details", "AD7450")</f>
        <v>AD7450</v>
      </c>
      <c r="B476">
        <v>1</v>
      </c>
      <c r="C476">
        <v>12</v>
      </c>
      <c r="D476">
        <v>1000000</v>
      </c>
      <c r="E476" t="s">
        <v>11</v>
      </c>
      <c r="F476" t="s">
        <v>11</v>
      </c>
      <c r="G476" t="s">
        <v>18</v>
      </c>
      <c r="H476" t="s">
        <v>30</v>
      </c>
      <c r="I476" t="s">
        <v>20</v>
      </c>
      <c r="J476">
        <v>1.2999999999999999E-3</v>
      </c>
      <c r="K476" t="s">
        <v>584</v>
      </c>
    </row>
    <row r="477" spans="1:11">
      <c r="A477" s="6" t="str">
        <f>HYPERLINK("https://www.analog.com/en/LTC1197#details", "LTC1197")</f>
        <v>LTC1197</v>
      </c>
      <c r="B477">
        <v>1</v>
      </c>
      <c r="C477">
        <v>10</v>
      </c>
      <c r="D477">
        <v>500000</v>
      </c>
      <c r="E477" t="s">
        <v>11</v>
      </c>
      <c r="F477">
        <v>1</v>
      </c>
      <c r="G477" t="s">
        <v>18</v>
      </c>
      <c r="H477" t="s">
        <v>543</v>
      </c>
      <c r="I477" t="s">
        <v>20</v>
      </c>
      <c r="J477">
        <v>2.2499999999999999E-2</v>
      </c>
      <c r="K477" t="s">
        <v>581</v>
      </c>
    </row>
    <row r="478" spans="1:11">
      <c r="A478" s="6" t="str">
        <f>HYPERLINK("https://www.analog.com/en/LTC1197L#details", "LTC1197L")</f>
        <v>LTC1197L</v>
      </c>
      <c r="B478">
        <v>1</v>
      </c>
      <c r="C478">
        <v>10</v>
      </c>
      <c r="D478">
        <v>250000</v>
      </c>
      <c r="E478" t="s">
        <v>11</v>
      </c>
      <c r="F478">
        <v>1</v>
      </c>
      <c r="G478" t="s">
        <v>18</v>
      </c>
      <c r="H478" t="s">
        <v>543</v>
      </c>
      <c r="I478" t="s">
        <v>20</v>
      </c>
      <c r="J478">
        <v>2.2000000000000001E-3</v>
      </c>
      <c r="K478" t="s">
        <v>581</v>
      </c>
    </row>
    <row r="479" spans="1:11">
      <c r="A479" s="6" t="str">
        <f>HYPERLINK("https://www.analog.com/en/LTC1199#details", "LTC1199")</f>
        <v>LTC1199</v>
      </c>
      <c r="B479">
        <v>2</v>
      </c>
      <c r="C479">
        <v>10</v>
      </c>
      <c r="D479">
        <v>450000</v>
      </c>
      <c r="E479" t="s">
        <v>11</v>
      </c>
      <c r="F479">
        <v>1</v>
      </c>
      <c r="G479" t="s">
        <v>18</v>
      </c>
      <c r="H479" t="s">
        <v>543</v>
      </c>
      <c r="I479" t="s">
        <v>20</v>
      </c>
      <c r="J479">
        <v>2.5000000000000001E-2</v>
      </c>
      <c r="K479" t="s">
        <v>581</v>
      </c>
    </row>
    <row r="480" spans="1:11">
      <c r="A480" s="6" t="str">
        <f>HYPERLINK("https://www.analog.com/en/LTC1199L#details", "LTC1199L")</f>
        <v>LTC1199L</v>
      </c>
      <c r="B480">
        <v>2</v>
      </c>
      <c r="C480">
        <v>10</v>
      </c>
      <c r="D480">
        <v>210000</v>
      </c>
      <c r="E480" t="s">
        <v>11</v>
      </c>
      <c r="F480">
        <v>1</v>
      </c>
      <c r="G480" t="s">
        <v>18</v>
      </c>
      <c r="H480" t="s">
        <v>543</v>
      </c>
      <c r="I480" t="s">
        <v>20</v>
      </c>
      <c r="J480">
        <v>2.2000000000000001E-3</v>
      </c>
      <c r="K480" t="s">
        <v>581</v>
      </c>
    </row>
    <row r="481" spans="1:11">
      <c r="A481" s="6" t="str">
        <f>HYPERLINK("https://www.analog.com/en/LTC1286#details", "LTC1286")</f>
        <v>LTC1286</v>
      </c>
      <c r="B481">
        <v>1</v>
      </c>
      <c r="C481">
        <v>12</v>
      </c>
      <c r="D481">
        <v>12500</v>
      </c>
      <c r="E481">
        <v>71</v>
      </c>
      <c r="F481">
        <v>0.75</v>
      </c>
      <c r="G481" t="s">
        <v>18</v>
      </c>
      <c r="H481" t="s">
        <v>543</v>
      </c>
      <c r="I481" t="s">
        <v>20</v>
      </c>
      <c r="J481">
        <v>1.25E-3</v>
      </c>
      <c r="K481" t="s">
        <v>585</v>
      </c>
    </row>
    <row r="482" spans="1:11">
      <c r="A482" s="6" t="str">
        <f>HYPERLINK("https://www.analog.com/en/LTC1290#details", "LTC1290")</f>
        <v>LTC1290</v>
      </c>
      <c r="B482">
        <v>8</v>
      </c>
      <c r="C482">
        <v>12</v>
      </c>
      <c r="D482">
        <v>50000</v>
      </c>
      <c r="E482" t="s">
        <v>11</v>
      </c>
      <c r="F482">
        <v>0.5</v>
      </c>
      <c r="G482" t="s">
        <v>18</v>
      </c>
      <c r="H482" t="s">
        <v>543</v>
      </c>
      <c r="I482" t="s">
        <v>20</v>
      </c>
      <c r="J482">
        <v>0.03</v>
      </c>
      <c r="K482" t="s">
        <v>586</v>
      </c>
    </row>
    <row r="483" spans="1:11">
      <c r="A483" s="6" t="str">
        <f>HYPERLINK("https://www.analog.com/en/LTC1415#details", "LTC1415")</f>
        <v>LTC1415</v>
      </c>
      <c r="B483">
        <v>1</v>
      </c>
      <c r="C483">
        <v>12</v>
      </c>
      <c r="D483">
        <v>1250000</v>
      </c>
      <c r="E483">
        <v>72</v>
      </c>
      <c r="F483">
        <v>0.35</v>
      </c>
      <c r="G483" t="s">
        <v>18</v>
      </c>
      <c r="H483" t="s">
        <v>536</v>
      </c>
      <c r="I483" t="s">
        <v>105</v>
      </c>
      <c r="J483">
        <v>5.5E-2</v>
      </c>
      <c r="K483" t="s">
        <v>587</v>
      </c>
    </row>
    <row r="484" spans="1:11">
      <c r="A484" s="6" t="str">
        <f>HYPERLINK("https://www.analog.com/en/LTC1418#details", "LTC1418")</f>
        <v>LTC1418</v>
      </c>
      <c r="B484">
        <v>1</v>
      </c>
      <c r="C484">
        <v>14</v>
      </c>
      <c r="D484">
        <v>200000</v>
      </c>
      <c r="E484">
        <v>81.5</v>
      </c>
      <c r="F484">
        <v>0.5</v>
      </c>
      <c r="G484" t="s">
        <v>18</v>
      </c>
      <c r="H484" t="s">
        <v>543</v>
      </c>
      <c r="I484" t="s">
        <v>538</v>
      </c>
      <c r="J484">
        <v>1.4999999999999999E-2</v>
      </c>
      <c r="K484" t="s">
        <v>293</v>
      </c>
    </row>
    <row r="485" spans="1:11">
      <c r="A485" s="6" t="str">
        <f>HYPERLINK("https://www.analog.com/en/LTC1594#details", "LTC1594")</f>
        <v>LTC1594</v>
      </c>
      <c r="B485">
        <v>4</v>
      </c>
      <c r="C485">
        <v>12</v>
      </c>
      <c r="D485">
        <v>16800</v>
      </c>
      <c r="E485">
        <v>68</v>
      </c>
      <c r="F485">
        <v>3</v>
      </c>
      <c r="G485" t="s">
        <v>18</v>
      </c>
      <c r="H485" t="s">
        <v>543</v>
      </c>
      <c r="I485" t="s">
        <v>20</v>
      </c>
      <c r="J485">
        <v>1.6000000000000001E-3</v>
      </c>
      <c r="K485" t="s">
        <v>394</v>
      </c>
    </row>
    <row r="486" spans="1:11">
      <c r="A486" s="6" t="str">
        <f>HYPERLINK("https://www.analog.com/en/LTC1594L#details", "LTC1594L")</f>
        <v>LTC1594L</v>
      </c>
      <c r="B486">
        <v>4</v>
      </c>
      <c r="C486">
        <v>12</v>
      </c>
      <c r="D486">
        <v>10500</v>
      </c>
      <c r="E486">
        <v>68</v>
      </c>
      <c r="F486">
        <v>3</v>
      </c>
      <c r="G486" t="s">
        <v>18</v>
      </c>
      <c r="H486" t="s">
        <v>543</v>
      </c>
      <c r="I486" t="s">
        <v>20</v>
      </c>
      <c r="J486">
        <v>4.8000000000000001E-4</v>
      </c>
      <c r="K486" t="s">
        <v>394</v>
      </c>
    </row>
    <row r="487" spans="1:11">
      <c r="A487" s="6" t="str">
        <f>HYPERLINK("https://www.analog.com/en/LTC1598#details", "LTC1598")</f>
        <v>LTC1598</v>
      </c>
      <c r="B487">
        <v>8</v>
      </c>
      <c r="C487">
        <v>12</v>
      </c>
      <c r="D487">
        <v>16800</v>
      </c>
      <c r="E487">
        <v>68</v>
      </c>
      <c r="F487">
        <v>3</v>
      </c>
      <c r="G487" t="s">
        <v>18</v>
      </c>
      <c r="H487" t="s">
        <v>543</v>
      </c>
      <c r="I487" t="s">
        <v>20</v>
      </c>
      <c r="J487">
        <v>1.6000000000000001E-3</v>
      </c>
      <c r="K487" t="s">
        <v>371</v>
      </c>
    </row>
    <row r="488" spans="1:11">
      <c r="A488" s="6" t="str">
        <f>HYPERLINK("https://www.analog.com/en/LTC1598L#details", "LTC1598L")</f>
        <v>LTC1598L</v>
      </c>
      <c r="B488">
        <v>8</v>
      </c>
      <c r="C488">
        <v>12</v>
      </c>
      <c r="D488">
        <v>10500</v>
      </c>
      <c r="E488">
        <v>68</v>
      </c>
      <c r="F488">
        <v>3</v>
      </c>
      <c r="G488" t="s">
        <v>18</v>
      </c>
      <c r="H488" t="s">
        <v>543</v>
      </c>
      <c r="I488" t="s">
        <v>20</v>
      </c>
      <c r="J488">
        <v>4.8000000000000001E-4</v>
      </c>
      <c r="K488" t="s">
        <v>371</v>
      </c>
    </row>
    <row r="489" spans="1:11">
      <c r="A489" s="6" t="str">
        <f>HYPERLINK("https://www.analog.com/en/LTC1604#details", "LTC1604")</f>
        <v>LTC1604</v>
      </c>
      <c r="B489">
        <v>1</v>
      </c>
      <c r="C489">
        <v>16</v>
      </c>
      <c r="D489">
        <v>333000</v>
      </c>
      <c r="E489">
        <v>90</v>
      </c>
      <c r="F489">
        <v>1</v>
      </c>
      <c r="G489" t="s">
        <v>18</v>
      </c>
      <c r="H489" t="s">
        <v>536</v>
      </c>
      <c r="I489" t="s">
        <v>105</v>
      </c>
      <c r="J489">
        <v>0.22</v>
      </c>
      <c r="K489" t="s">
        <v>327</v>
      </c>
    </row>
    <row r="490" spans="1:11">
      <c r="A490" s="6" t="str">
        <f>HYPERLINK("https://www.analog.com/en/LTC1604A#details", "LTC1604A")</f>
        <v>LTC1604A</v>
      </c>
      <c r="B490">
        <v>1</v>
      </c>
      <c r="C490">
        <v>16</v>
      </c>
      <c r="D490">
        <v>333000</v>
      </c>
      <c r="E490">
        <v>90</v>
      </c>
      <c r="F490">
        <v>0.5</v>
      </c>
      <c r="G490" t="s">
        <v>18</v>
      </c>
      <c r="H490" t="s">
        <v>536</v>
      </c>
      <c r="I490" t="s">
        <v>105</v>
      </c>
      <c r="J490">
        <v>0.22</v>
      </c>
      <c r="K490" t="s">
        <v>327</v>
      </c>
    </row>
    <row r="491" spans="1:11">
      <c r="A491" s="6" t="str">
        <f>HYPERLINK("https://www.analog.com/en/LTC1608#details", "LTC1608")</f>
        <v>LTC1608</v>
      </c>
      <c r="B491">
        <v>1</v>
      </c>
      <c r="C491">
        <v>16</v>
      </c>
      <c r="D491">
        <v>500000</v>
      </c>
      <c r="E491">
        <v>90</v>
      </c>
      <c r="F491">
        <v>0.5</v>
      </c>
      <c r="G491" t="s">
        <v>18</v>
      </c>
      <c r="H491" t="s">
        <v>536</v>
      </c>
      <c r="I491" t="s">
        <v>105</v>
      </c>
      <c r="J491">
        <v>0.27</v>
      </c>
      <c r="K491" t="s">
        <v>327</v>
      </c>
    </row>
    <row r="492" spans="1:11">
      <c r="A492" s="6" t="str">
        <f>HYPERLINK("https://www.analog.com/en/LTC1850#details", "LTC1850")</f>
        <v>LTC1850</v>
      </c>
      <c r="B492">
        <v>8</v>
      </c>
      <c r="C492">
        <v>10</v>
      </c>
      <c r="D492">
        <v>1250000</v>
      </c>
      <c r="E492">
        <v>61.7</v>
      </c>
      <c r="F492">
        <v>0.25</v>
      </c>
      <c r="G492" t="s">
        <v>18</v>
      </c>
      <c r="H492" t="s">
        <v>536</v>
      </c>
      <c r="I492" t="s">
        <v>105</v>
      </c>
      <c r="J492">
        <v>0.04</v>
      </c>
      <c r="K492" t="s">
        <v>398</v>
      </c>
    </row>
    <row r="493" spans="1:11">
      <c r="A493" s="6" t="str">
        <f>HYPERLINK("https://www.analog.com/en/LTC1851#details", "LTC1851")</f>
        <v>LTC1851</v>
      </c>
      <c r="B493">
        <v>8</v>
      </c>
      <c r="C493">
        <v>12</v>
      </c>
      <c r="D493">
        <v>1250000</v>
      </c>
      <c r="E493">
        <v>72</v>
      </c>
      <c r="F493">
        <v>0.35</v>
      </c>
      <c r="G493" t="s">
        <v>18</v>
      </c>
      <c r="H493" t="s">
        <v>536</v>
      </c>
      <c r="I493" t="s">
        <v>105</v>
      </c>
      <c r="J493">
        <v>0.04</v>
      </c>
      <c r="K493" t="s">
        <v>398</v>
      </c>
    </row>
    <row r="494" spans="1:11">
      <c r="A494" s="6" t="str">
        <f>HYPERLINK("https://www.analog.com/en/LTC2414#details", "LTC2414")</f>
        <v>LTC2414</v>
      </c>
      <c r="B494">
        <v>8</v>
      </c>
      <c r="C494">
        <v>24</v>
      </c>
      <c r="D494">
        <v>7.5</v>
      </c>
      <c r="E494" t="s">
        <v>11</v>
      </c>
      <c r="F494">
        <v>33.5</v>
      </c>
      <c r="G494" t="s">
        <v>39</v>
      </c>
      <c r="H494" t="s">
        <v>537</v>
      </c>
      <c r="I494" t="s">
        <v>20</v>
      </c>
      <c r="J494">
        <v>1E-3</v>
      </c>
      <c r="K494" t="s">
        <v>347</v>
      </c>
    </row>
    <row r="495" spans="1:11">
      <c r="A495" s="6" t="str">
        <f>HYPERLINK("https://www.analog.com/en/LTC2418#details", "LTC2418")</f>
        <v>LTC2418</v>
      </c>
      <c r="B495">
        <v>16</v>
      </c>
      <c r="C495">
        <v>24</v>
      </c>
      <c r="D495">
        <v>7.5</v>
      </c>
      <c r="E495" t="s">
        <v>11</v>
      </c>
      <c r="F495">
        <v>33.5</v>
      </c>
      <c r="G495" t="s">
        <v>39</v>
      </c>
      <c r="H495" t="s">
        <v>537</v>
      </c>
      <c r="I495" t="s">
        <v>20</v>
      </c>
      <c r="J495">
        <v>1E-3</v>
      </c>
      <c r="K495" t="s">
        <v>347</v>
      </c>
    </row>
    <row r="496" spans="1:11">
      <c r="A496" s="6" t="str">
        <f>HYPERLINK("https://www.analog.com/en/LTC2421#details", "LTC2421")</f>
        <v>LTC2421</v>
      </c>
      <c r="B496">
        <v>1</v>
      </c>
      <c r="C496">
        <v>20</v>
      </c>
      <c r="D496">
        <v>7.5</v>
      </c>
      <c r="E496" t="s">
        <v>11</v>
      </c>
      <c r="F496">
        <v>4.1900000000000004</v>
      </c>
      <c r="G496" t="s">
        <v>39</v>
      </c>
      <c r="H496" t="s">
        <v>76</v>
      </c>
      <c r="I496" t="s">
        <v>20</v>
      </c>
      <c r="J496">
        <v>1E-3</v>
      </c>
      <c r="K496" t="s">
        <v>300</v>
      </c>
    </row>
    <row r="497" spans="1:11">
      <c r="A497" s="6" t="str">
        <f>HYPERLINK("https://www.analog.com/en/LTC2422#details", "LTC2422")</f>
        <v>LTC2422</v>
      </c>
      <c r="B497">
        <v>2</v>
      </c>
      <c r="C497">
        <v>20</v>
      </c>
      <c r="D497">
        <v>7.5</v>
      </c>
      <c r="E497" t="s">
        <v>11</v>
      </c>
      <c r="F497">
        <v>4.1900000000000004</v>
      </c>
      <c r="G497" t="s">
        <v>39</v>
      </c>
      <c r="H497" t="s">
        <v>76</v>
      </c>
      <c r="I497" t="s">
        <v>20</v>
      </c>
      <c r="J497">
        <v>1E-3</v>
      </c>
      <c r="K497" t="s">
        <v>300</v>
      </c>
    </row>
    <row r="498" spans="1:11">
      <c r="A498" s="6" t="str">
        <f>HYPERLINK("https://www.analog.com/en/LTC2430#details", "LTC2430")</f>
        <v>LTC2430</v>
      </c>
      <c r="B498">
        <v>1</v>
      </c>
      <c r="C498">
        <v>20</v>
      </c>
      <c r="D498">
        <v>7.5</v>
      </c>
      <c r="E498" t="s">
        <v>11</v>
      </c>
      <c r="F498">
        <v>3.14</v>
      </c>
      <c r="G498" t="s">
        <v>39</v>
      </c>
      <c r="H498" t="s">
        <v>30</v>
      </c>
      <c r="I498" t="s">
        <v>20</v>
      </c>
      <c r="J498">
        <v>1E-3</v>
      </c>
      <c r="K498" t="s">
        <v>345</v>
      </c>
    </row>
    <row r="499" spans="1:11">
      <c r="A499" s="6" t="str">
        <f>HYPERLINK("https://www.analog.com/en/LTC2431#details", "LTC2431")</f>
        <v>LTC2431</v>
      </c>
      <c r="B499">
        <v>1</v>
      </c>
      <c r="C499">
        <v>20</v>
      </c>
      <c r="D499">
        <v>7.5</v>
      </c>
      <c r="E499" t="s">
        <v>11</v>
      </c>
      <c r="F499">
        <v>3.14</v>
      </c>
      <c r="G499" t="s">
        <v>39</v>
      </c>
      <c r="H499" t="s">
        <v>30</v>
      </c>
      <c r="I499" t="s">
        <v>20</v>
      </c>
      <c r="J499">
        <v>1E-3</v>
      </c>
      <c r="K499" t="s">
        <v>300</v>
      </c>
    </row>
    <row r="500" spans="1:11">
      <c r="A500" s="6" t="str">
        <f>HYPERLINK("https://www.analog.com/en/AD7490#details", "AD7490")</f>
        <v>AD7490</v>
      </c>
      <c r="B500">
        <v>16</v>
      </c>
      <c r="C500">
        <v>12</v>
      </c>
      <c r="D500">
        <v>1000000</v>
      </c>
      <c r="E500" t="s">
        <v>11</v>
      </c>
      <c r="F500" t="s">
        <v>11</v>
      </c>
      <c r="G500" t="s">
        <v>18</v>
      </c>
      <c r="H500" t="s">
        <v>76</v>
      </c>
      <c r="I500" t="s">
        <v>20</v>
      </c>
      <c r="J500">
        <v>1.2500000000000001E-2</v>
      </c>
      <c r="K500" t="s">
        <v>588</v>
      </c>
    </row>
    <row r="501" spans="1:11">
      <c r="A501" s="6" t="str">
        <f>HYPERLINK("https://www.analog.com/en/AD7650#details", "AD7650")</f>
        <v>AD7650</v>
      </c>
      <c r="B501">
        <v>1</v>
      </c>
      <c r="C501">
        <v>16</v>
      </c>
      <c r="D501">
        <v>570000</v>
      </c>
      <c r="E501">
        <v>86</v>
      </c>
      <c r="F501" t="s">
        <v>11</v>
      </c>
      <c r="G501" t="s">
        <v>18</v>
      </c>
      <c r="H501" t="s">
        <v>43</v>
      </c>
      <c r="I501" t="s">
        <v>538</v>
      </c>
      <c r="J501">
        <v>0.115</v>
      </c>
      <c r="K501" t="s">
        <v>98</v>
      </c>
    </row>
    <row r="502" spans="1:11">
      <c r="A502" s="6" t="str">
        <f>HYPERLINK("https://www.analog.com/en/AD7677#details", "AD7677")</f>
        <v>AD7677</v>
      </c>
      <c r="B502">
        <v>1</v>
      </c>
      <c r="C502">
        <v>16</v>
      </c>
      <c r="D502">
        <v>1000000</v>
      </c>
      <c r="E502">
        <v>94</v>
      </c>
      <c r="F502" t="s">
        <v>11</v>
      </c>
      <c r="G502" t="s">
        <v>18</v>
      </c>
      <c r="H502" t="s">
        <v>30</v>
      </c>
      <c r="I502" t="s">
        <v>538</v>
      </c>
      <c r="J502">
        <v>0.115</v>
      </c>
      <c r="K502" t="s">
        <v>589</v>
      </c>
    </row>
    <row r="503" spans="1:11">
      <c r="A503" s="6" t="str">
        <f>HYPERLINK("https://www.analog.com/en/AD7866#details", "AD7866")</f>
        <v>AD7866</v>
      </c>
      <c r="B503">
        <v>4</v>
      </c>
      <c r="C503">
        <v>12</v>
      </c>
      <c r="D503">
        <v>1000000</v>
      </c>
      <c r="E503">
        <v>70</v>
      </c>
      <c r="F503">
        <v>0.5</v>
      </c>
      <c r="G503" t="s">
        <v>18</v>
      </c>
      <c r="H503" t="s">
        <v>76</v>
      </c>
      <c r="I503" t="s">
        <v>20</v>
      </c>
      <c r="J503">
        <v>2.4E-2</v>
      </c>
      <c r="K503" t="s">
        <v>317</v>
      </c>
    </row>
    <row r="504" spans="1:11">
      <c r="A504" s="6" t="str">
        <f>HYPERLINK("https://www.analog.com/en/LTC1861L#details", "LTC1861L")</f>
        <v>LTC1861L</v>
      </c>
      <c r="B504">
        <v>2</v>
      </c>
      <c r="C504">
        <v>12</v>
      </c>
      <c r="D504">
        <v>150000</v>
      </c>
      <c r="E504">
        <v>72</v>
      </c>
      <c r="F504">
        <v>1</v>
      </c>
      <c r="G504" t="s">
        <v>18</v>
      </c>
      <c r="H504" t="s">
        <v>543</v>
      </c>
      <c r="I504" t="s">
        <v>20</v>
      </c>
      <c r="J504">
        <v>1.2199999999999999E-3</v>
      </c>
      <c r="K504" t="s">
        <v>590</v>
      </c>
    </row>
    <row r="505" spans="1:11">
      <c r="A505" s="6" t="str">
        <f>HYPERLINK("https://www.analog.com/en/LTC1865L#details", "LTC1865L")</f>
        <v>LTC1865L</v>
      </c>
      <c r="B505">
        <v>2</v>
      </c>
      <c r="C505">
        <v>16</v>
      </c>
      <c r="D505">
        <v>150000</v>
      </c>
      <c r="E505">
        <v>82</v>
      </c>
      <c r="F505">
        <v>6</v>
      </c>
      <c r="G505" t="s">
        <v>18</v>
      </c>
      <c r="H505" t="s">
        <v>543</v>
      </c>
      <c r="I505" t="s">
        <v>20</v>
      </c>
      <c r="J505">
        <v>1.2199999999999999E-3</v>
      </c>
      <c r="K505" t="s">
        <v>590</v>
      </c>
    </row>
    <row r="506" spans="1:11">
      <c r="A506" s="6" t="str">
        <f>HYPERLINK("https://www.analog.com/en/LTC2412#details", "LTC2412")</f>
        <v>LTC2412</v>
      </c>
      <c r="B506">
        <v>2</v>
      </c>
      <c r="C506">
        <v>24</v>
      </c>
      <c r="D506">
        <v>7.5</v>
      </c>
      <c r="E506" t="s">
        <v>11</v>
      </c>
      <c r="F506">
        <v>33.5</v>
      </c>
      <c r="G506" t="s">
        <v>39</v>
      </c>
      <c r="H506" t="s">
        <v>30</v>
      </c>
      <c r="I506" t="s">
        <v>20</v>
      </c>
      <c r="J506">
        <v>1E-3</v>
      </c>
      <c r="K506" t="s">
        <v>345</v>
      </c>
    </row>
    <row r="507" spans="1:11">
      <c r="A507" s="6" t="str">
        <f>HYPERLINK("https://www.analog.com/en/AD7675#details", "AD7675")</f>
        <v>AD7675</v>
      </c>
      <c r="B507">
        <v>1</v>
      </c>
      <c r="C507">
        <v>16</v>
      </c>
      <c r="D507">
        <v>100000</v>
      </c>
      <c r="E507">
        <v>94</v>
      </c>
      <c r="F507" t="s">
        <v>11</v>
      </c>
      <c r="G507" t="s">
        <v>18</v>
      </c>
      <c r="H507" t="s">
        <v>30</v>
      </c>
      <c r="I507" t="s">
        <v>538</v>
      </c>
      <c r="J507">
        <v>1.7000000000000001E-2</v>
      </c>
      <c r="K507" t="s">
        <v>98</v>
      </c>
    </row>
    <row r="508" spans="1:11">
      <c r="A508" s="6" t="str">
        <f>HYPERLINK("https://www.analog.com/en/AD7676#details", "AD7676")</f>
        <v>AD7676</v>
      </c>
      <c r="B508">
        <v>1</v>
      </c>
      <c r="C508">
        <v>16</v>
      </c>
      <c r="D508">
        <v>500000</v>
      </c>
      <c r="E508">
        <v>94</v>
      </c>
      <c r="F508" t="s">
        <v>11</v>
      </c>
      <c r="G508" t="s">
        <v>18</v>
      </c>
      <c r="H508" t="s">
        <v>30</v>
      </c>
      <c r="I508" t="s">
        <v>538</v>
      </c>
      <c r="J508">
        <v>6.7000000000000004E-2</v>
      </c>
      <c r="K508" t="s">
        <v>98</v>
      </c>
    </row>
    <row r="509" spans="1:11">
      <c r="A509" s="6" t="str">
        <f>HYPERLINK("https://www.analog.com/en/AD7709#details", "AD7709")</f>
        <v>AD7709</v>
      </c>
      <c r="B509">
        <v>4</v>
      </c>
      <c r="C509">
        <v>16</v>
      </c>
      <c r="D509">
        <v>105</v>
      </c>
      <c r="E509" t="s">
        <v>11</v>
      </c>
      <c r="F509" t="s">
        <v>11</v>
      </c>
      <c r="G509" t="s">
        <v>39</v>
      </c>
      <c r="H509" t="s">
        <v>537</v>
      </c>
      <c r="I509" t="s">
        <v>20</v>
      </c>
      <c r="J509">
        <v>8.8000000000000005E-3</v>
      </c>
      <c r="K509" t="s">
        <v>169</v>
      </c>
    </row>
    <row r="510" spans="1:11">
      <c r="A510" s="6" t="str">
        <f>HYPERLINK("https://www.analog.com/en/AD7782#details", "AD7782")</f>
        <v>AD7782</v>
      </c>
      <c r="B510">
        <v>2</v>
      </c>
      <c r="C510">
        <v>24</v>
      </c>
      <c r="D510">
        <v>19.79</v>
      </c>
      <c r="E510" t="s">
        <v>11</v>
      </c>
      <c r="F510" t="s">
        <v>11</v>
      </c>
      <c r="G510" t="s">
        <v>39</v>
      </c>
      <c r="H510" t="s">
        <v>30</v>
      </c>
      <c r="I510" t="s">
        <v>20</v>
      </c>
      <c r="J510">
        <v>8.5000000000000006E-3</v>
      </c>
      <c r="K510" t="s">
        <v>257</v>
      </c>
    </row>
    <row r="511" spans="1:11">
      <c r="A511" s="6" t="str">
        <f>HYPERLINK("https://www.analog.com/en/AD7783#details", "AD7783")</f>
        <v>AD7783</v>
      </c>
      <c r="B511">
        <v>1</v>
      </c>
      <c r="C511">
        <v>24</v>
      </c>
      <c r="D511">
        <v>19.79</v>
      </c>
      <c r="E511" t="s">
        <v>11</v>
      </c>
      <c r="F511" t="s">
        <v>11</v>
      </c>
      <c r="G511" t="s">
        <v>39</v>
      </c>
      <c r="H511" t="s">
        <v>30</v>
      </c>
      <c r="I511" t="s">
        <v>20</v>
      </c>
      <c r="J511">
        <v>8.5000000000000006E-3</v>
      </c>
      <c r="K511" t="s">
        <v>257</v>
      </c>
    </row>
    <row r="512" spans="1:11">
      <c r="A512" s="6" t="str">
        <f>HYPERLINK("https://www.analog.com/en/LTC1864#details", "LTC1864")</f>
        <v>LTC1864</v>
      </c>
      <c r="B512">
        <v>1</v>
      </c>
      <c r="C512">
        <v>16</v>
      </c>
      <c r="D512">
        <v>250000</v>
      </c>
      <c r="E512">
        <v>87</v>
      </c>
      <c r="F512">
        <v>6</v>
      </c>
      <c r="G512" t="s">
        <v>18</v>
      </c>
      <c r="H512" t="s">
        <v>543</v>
      </c>
      <c r="I512" t="s">
        <v>20</v>
      </c>
      <c r="J512">
        <v>4.2500000000000003E-3</v>
      </c>
      <c r="K512" t="s">
        <v>581</v>
      </c>
    </row>
    <row r="513" spans="1:11">
      <c r="A513" s="6" t="str">
        <f>HYPERLINK("https://www.analog.com/en/AD7671#details", "AD7671")</f>
        <v>AD7671</v>
      </c>
      <c r="B513">
        <v>1</v>
      </c>
      <c r="C513">
        <v>16</v>
      </c>
      <c r="D513">
        <v>1000000</v>
      </c>
      <c r="E513">
        <v>90</v>
      </c>
      <c r="F513" t="s">
        <v>11</v>
      </c>
      <c r="G513" t="s">
        <v>18</v>
      </c>
      <c r="H513" t="s">
        <v>43</v>
      </c>
      <c r="I513" t="s">
        <v>538</v>
      </c>
      <c r="J513">
        <v>0.112</v>
      </c>
      <c r="K513" t="s">
        <v>565</v>
      </c>
    </row>
    <row r="514" spans="1:11">
      <c r="A514" s="6" t="str">
        <f>HYPERLINK("https://www.analog.com/en/AD7708#details", "AD7708")</f>
        <v>AD7708</v>
      </c>
      <c r="B514">
        <v>10</v>
      </c>
      <c r="C514">
        <v>16</v>
      </c>
      <c r="D514">
        <v>1365</v>
      </c>
      <c r="E514" t="s">
        <v>11</v>
      </c>
      <c r="F514" t="s">
        <v>11</v>
      </c>
      <c r="G514" t="s">
        <v>39</v>
      </c>
      <c r="H514" t="s">
        <v>537</v>
      </c>
      <c r="I514" t="s">
        <v>20</v>
      </c>
      <c r="J514">
        <v>8.7500000000000008E-3</v>
      </c>
      <c r="K514" t="s">
        <v>570</v>
      </c>
    </row>
    <row r="515" spans="1:11">
      <c r="A515" s="6" t="str">
        <f>HYPERLINK("https://www.analog.com/en/AD7718#details", "AD7718")</f>
        <v>AD7718</v>
      </c>
      <c r="B515">
        <v>10</v>
      </c>
      <c r="C515">
        <v>24</v>
      </c>
      <c r="D515">
        <v>1365</v>
      </c>
      <c r="E515" t="s">
        <v>11</v>
      </c>
      <c r="F515" t="s">
        <v>11</v>
      </c>
      <c r="G515" t="s">
        <v>39</v>
      </c>
      <c r="H515" t="s">
        <v>537</v>
      </c>
      <c r="I515" t="s">
        <v>20</v>
      </c>
      <c r="J515">
        <v>8.7500000000000008E-3</v>
      </c>
      <c r="K515" t="s">
        <v>570</v>
      </c>
    </row>
    <row r="516" spans="1:11">
      <c r="A516" s="6" t="str">
        <f>HYPERLINK("https://www.analog.com/en/AD7719#details", "AD7719")</f>
        <v>AD7719</v>
      </c>
      <c r="B516">
        <v>6</v>
      </c>
      <c r="C516">
        <v>24</v>
      </c>
      <c r="D516">
        <v>105</v>
      </c>
      <c r="E516" t="s">
        <v>11</v>
      </c>
      <c r="F516" t="s">
        <v>11</v>
      </c>
      <c r="G516" t="s">
        <v>39</v>
      </c>
      <c r="H516" t="s">
        <v>30</v>
      </c>
      <c r="I516" t="s">
        <v>20</v>
      </c>
      <c r="J516">
        <v>0.01</v>
      </c>
      <c r="K516" t="s">
        <v>570</v>
      </c>
    </row>
    <row r="517" spans="1:11">
      <c r="A517" s="6" t="str">
        <f>HYPERLINK("https://www.analog.com/en/AD7495#details", "AD7495")</f>
        <v>AD7495</v>
      </c>
      <c r="B517">
        <v>1</v>
      </c>
      <c r="C517">
        <v>12</v>
      </c>
      <c r="D517">
        <v>1000000</v>
      </c>
      <c r="E517" t="s">
        <v>11</v>
      </c>
      <c r="F517">
        <v>0.5</v>
      </c>
      <c r="G517" t="s">
        <v>18</v>
      </c>
      <c r="H517" t="s">
        <v>76</v>
      </c>
      <c r="I517" t="s">
        <v>20</v>
      </c>
      <c r="J517">
        <v>1.2999999999999999E-2</v>
      </c>
      <c r="K517" t="s">
        <v>584</v>
      </c>
    </row>
    <row r="518" spans="1:11">
      <c r="A518" s="6" t="str">
        <f>HYPERLINK("https://www.analog.com/en/AD7663#details", "AD7663")</f>
        <v>AD7663</v>
      </c>
      <c r="B518">
        <v>1</v>
      </c>
      <c r="C518">
        <v>16</v>
      </c>
      <c r="D518">
        <v>250000</v>
      </c>
      <c r="E518">
        <v>90</v>
      </c>
      <c r="F518" t="s">
        <v>11</v>
      </c>
      <c r="G518" t="s">
        <v>18</v>
      </c>
      <c r="H518" t="s">
        <v>43</v>
      </c>
      <c r="I518" t="s">
        <v>538</v>
      </c>
      <c r="J518">
        <v>3.5000000000000003E-2</v>
      </c>
      <c r="K518" t="s">
        <v>565</v>
      </c>
    </row>
    <row r="519" spans="1:11">
      <c r="A519" s="6" t="str">
        <f>HYPERLINK("https://www.analog.com/en/AD7665#details", "AD7665")</f>
        <v>AD7665</v>
      </c>
      <c r="B519">
        <v>1</v>
      </c>
      <c r="C519">
        <v>16</v>
      </c>
      <c r="D519">
        <v>570000</v>
      </c>
      <c r="E519">
        <v>90</v>
      </c>
      <c r="F519" t="s">
        <v>11</v>
      </c>
      <c r="G519" t="s">
        <v>18</v>
      </c>
      <c r="H519" t="s">
        <v>30</v>
      </c>
      <c r="I519" t="s">
        <v>538</v>
      </c>
      <c r="J519">
        <v>9.2999999999999999E-2</v>
      </c>
      <c r="K519" t="s">
        <v>565</v>
      </c>
    </row>
    <row r="520" spans="1:11">
      <c r="A520" s="6" t="str">
        <f>HYPERLINK("https://www.analog.com/en/LTC1411#details", "LTC1411")</f>
        <v>LTC1411</v>
      </c>
      <c r="B520">
        <v>1</v>
      </c>
      <c r="C520">
        <v>14</v>
      </c>
      <c r="D520">
        <v>2500000</v>
      </c>
      <c r="E520">
        <v>80</v>
      </c>
      <c r="F520">
        <v>2</v>
      </c>
      <c r="G520" t="s">
        <v>18</v>
      </c>
      <c r="H520" t="s">
        <v>543</v>
      </c>
      <c r="I520" t="s">
        <v>105</v>
      </c>
      <c r="J520">
        <v>0.19500000000000001</v>
      </c>
      <c r="K520" t="s">
        <v>327</v>
      </c>
    </row>
    <row r="521" spans="1:11">
      <c r="A521" s="6" t="str">
        <f>HYPERLINK("https://www.analog.com/en/LTC1852#details", "LTC1852")</f>
        <v>LTC1852</v>
      </c>
      <c r="B521">
        <v>8</v>
      </c>
      <c r="C521">
        <v>10</v>
      </c>
      <c r="D521">
        <v>400000</v>
      </c>
      <c r="E521">
        <v>72.5</v>
      </c>
      <c r="F521">
        <v>0.25</v>
      </c>
      <c r="G521" t="s">
        <v>18</v>
      </c>
      <c r="H521" t="s">
        <v>536</v>
      </c>
      <c r="I521" t="s">
        <v>105</v>
      </c>
      <c r="J521">
        <v>0.01</v>
      </c>
      <c r="K521" t="s">
        <v>398</v>
      </c>
    </row>
    <row r="522" spans="1:11">
      <c r="A522" s="6" t="str">
        <f>HYPERLINK("https://www.analog.com/en/LTC1853#details", "LTC1853")</f>
        <v>LTC1853</v>
      </c>
      <c r="B522">
        <v>8</v>
      </c>
      <c r="C522">
        <v>12</v>
      </c>
      <c r="D522">
        <v>400000</v>
      </c>
      <c r="E522">
        <v>72.5</v>
      </c>
      <c r="F522">
        <v>0.35</v>
      </c>
      <c r="G522" t="s">
        <v>18</v>
      </c>
      <c r="H522" t="s">
        <v>536</v>
      </c>
      <c r="I522" t="s">
        <v>105</v>
      </c>
      <c r="J522">
        <v>0.01</v>
      </c>
      <c r="K522" t="s">
        <v>591</v>
      </c>
    </row>
    <row r="523" spans="1:11">
      <c r="A523" s="6" t="str">
        <f>HYPERLINK("https://www.analog.com/en/LTC2415#details", "LTC2415")</f>
        <v>LTC2415</v>
      </c>
      <c r="B523">
        <v>1</v>
      </c>
      <c r="C523">
        <v>24</v>
      </c>
      <c r="D523">
        <v>15</v>
      </c>
      <c r="E523" t="s">
        <v>11</v>
      </c>
      <c r="F523">
        <v>33.5</v>
      </c>
      <c r="G523" t="s">
        <v>39</v>
      </c>
      <c r="H523" t="s">
        <v>30</v>
      </c>
      <c r="I523" t="s">
        <v>20</v>
      </c>
      <c r="J523">
        <v>1E-3</v>
      </c>
      <c r="K523" t="s">
        <v>592</v>
      </c>
    </row>
    <row r="524" spans="1:11">
      <c r="A524" s="6" t="str">
        <f>HYPERLINK("https://www.analog.com/en/LTC2415-1#details", "LTC2415-1")</f>
        <v>LTC2415-1</v>
      </c>
      <c r="B524">
        <v>1</v>
      </c>
      <c r="C524">
        <v>24</v>
      </c>
      <c r="D524">
        <v>13.7</v>
      </c>
      <c r="E524" t="s">
        <v>11</v>
      </c>
      <c r="F524">
        <v>33.5</v>
      </c>
      <c r="G524" t="s">
        <v>39</v>
      </c>
      <c r="H524" t="s">
        <v>30</v>
      </c>
      <c r="I524" t="s">
        <v>20</v>
      </c>
      <c r="J524">
        <v>1E-3</v>
      </c>
      <c r="K524" t="s">
        <v>592</v>
      </c>
    </row>
    <row r="525" spans="1:11">
      <c r="A525" s="6" t="str">
        <f>HYPERLINK("https://www.analog.com/en/AD7475#details", "AD7475")</f>
        <v>AD7475</v>
      </c>
      <c r="B525">
        <v>1</v>
      </c>
      <c r="C525">
        <v>12</v>
      </c>
      <c r="D525">
        <v>1000000</v>
      </c>
      <c r="E525" t="s">
        <v>11</v>
      </c>
      <c r="F525">
        <v>0.5</v>
      </c>
      <c r="G525" t="s">
        <v>18</v>
      </c>
      <c r="H525" t="s">
        <v>76</v>
      </c>
      <c r="I525" t="s">
        <v>20</v>
      </c>
      <c r="J525">
        <v>1.0500000000000001E-2</v>
      </c>
      <c r="K525" t="s">
        <v>584</v>
      </c>
    </row>
    <row r="526" spans="1:11">
      <c r="A526" s="6" t="str">
        <f>HYPERLINK("https://www.analog.com/en/AD7492#details", "AD7492")</f>
        <v>AD7492</v>
      </c>
      <c r="B526">
        <v>1</v>
      </c>
      <c r="C526">
        <v>12</v>
      </c>
      <c r="D526">
        <v>1250000</v>
      </c>
      <c r="E526">
        <v>70</v>
      </c>
      <c r="F526">
        <v>0.6</v>
      </c>
      <c r="G526" t="s">
        <v>18</v>
      </c>
      <c r="H526" t="s">
        <v>76</v>
      </c>
      <c r="I526" t="s">
        <v>105</v>
      </c>
      <c r="J526">
        <v>1.6500000000000001E-2</v>
      </c>
      <c r="K526" t="s">
        <v>593</v>
      </c>
    </row>
    <row r="527" spans="1:11">
      <c r="A527" s="6" t="str">
        <f>HYPERLINK("https://www.analog.com/en/AD7492-4#details", "AD7492-4")</f>
        <v>AD7492-4</v>
      </c>
      <c r="B527">
        <v>1</v>
      </c>
      <c r="C527">
        <v>12</v>
      </c>
      <c r="D527">
        <v>400000</v>
      </c>
      <c r="E527">
        <v>70</v>
      </c>
      <c r="F527">
        <v>0.6</v>
      </c>
      <c r="G527" t="s">
        <v>18</v>
      </c>
      <c r="H527" t="s">
        <v>76</v>
      </c>
      <c r="I527" t="s">
        <v>105</v>
      </c>
      <c r="J527">
        <v>1.4999999999999999E-2</v>
      </c>
      <c r="K527" t="s">
        <v>593</v>
      </c>
    </row>
    <row r="528" spans="1:11">
      <c r="A528" s="6" t="str">
        <f>HYPERLINK("https://www.analog.com/en/AD7492-5#details", "AD7492-5")</f>
        <v>AD7492-5</v>
      </c>
      <c r="B528">
        <v>1</v>
      </c>
      <c r="C528">
        <v>12</v>
      </c>
      <c r="D528">
        <v>1250000</v>
      </c>
      <c r="E528">
        <v>70</v>
      </c>
      <c r="F528" t="s">
        <v>11</v>
      </c>
      <c r="G528" t="s">
        <v>18</v>
      </c>
      <c r="H528" t="s">
        <v>76</v>
      </c>
      <c r="I528" t="s">
        <v>105</v>
      </c>
      <c r="J528">
        <v>1.6500000000000001E-2</v>
      </c>
      <c r="K528" t="s">
        <v>593</v>
      </c>
    </row>
    <row r="529" spans="1:11">
      <c r="A529" s="6" t="str">
        <f>HYPERLINK("https://www.analog.com/en/LTC1865#details", "LTC1865")</f>
        <v>LTC1865</v>
      </c>
      <c r="B529">
        <v>2</v>
      </c>
      <c r="C529">
        <v>16</v>
      </c>
      <c r="D529">
        <v>250000</v>
      </c>
      <c r="E529">
        <v>87</v>
      </c>
      <c r="F529">
        <v>6</v>
      </c>
      <c r="G529" t="s">
        <v>18</v>
      </c>
      <c r="H529" t="s">
        <v>543</v>
      </c>
      <c r="I529" t="s">
        <v>20</v>
      </c>
      <c r="J529">
        <v>4.2500000000000003E-3</v>
      </c>
      <c r="K529" t="s">
        <v>590</v>
      </c>
    </row>
    <row r="530" spans="1:11">
      <c r="A530" s="6" t="str">
        <f>HYPERLINK("https://www.analog.com/en/AD1555#details", "AD1555")</f>
        <v>AD1555</v>
      </c>
      <c r="B530">
        <v>2</v>
      </c>
      <c r="C530">
        <v>24</v>
      </c>
      <c r="D530">
        <v>16000</v>
      </c>
      <c r="E530" t="s">
        <v>11</v>
      </c>
      <c r="F530" t="s">
        <v>11</v>
      </c>
      <c r="G530" t="s">
        <v>39</v>
      </c>
      <c r="H530" t="s">
        <v>537</v>
      </c>
      <c r="I530" t="s">
        <v>20</v>
      </c>
      <c r="J530">
        <v>9.6000000000000002E-2</v>
      </c>
      <c r="K530" t="s">
        <v>413</v>
      </c>
    </row>
    <row r="531" spans="1:11">
      <c r="A531" s="6" t="str">
        <f>HYPERLINK("https://www.analog.com/en/AD1556#details", "AD1556")</f>
        <v>AD1556</v>
      </c>
      <c r="B531">
        <v>2</v>
      </c>
      <c r="C531">
        <v>24</v>
      </c>
      <c r="D531">
        <v>16000</v>
      </c>
      <c r="E531" t="s">
        <v>11</v>
      </c>
      <c r="F531" t="s">
        <v>11</v>
      </c>
      <c r="G531" t="s">
        <v>39</v>
      </c>
      <c r="H531" t="s">
        <v>537</v>
      </c>
      <c r="I531" t="s">
        <v>20</v>
      </c>
      <c r="J531">
        <v>8.5000000000000006E-3</v>
      </c>
      <c r="K531" t="s">
        <v>414</v>
      </c>
    </row>
    <row r="532" spans="1:11">
      <c r="A532" s="6" t="str">
        <f>HYPERLINK("https://www.analog.com/en/AD73360L#details", "AD73360L")</f>
        <v>AD73360L</v>
      </c>
      <c r="B532">
        <v>6</v>
      </c>
      <c r="C532">
        <v>16</v>
      </c>
      <c r="D532">
        <v>64000</v>
      </c>
      <c r="E532" t="s">
        <v>11</v>
      </c>
      <c r="F532" t="s">
        <v>11</v>
      </c>
      <c r="G532" t="s">
        <v>39</v>
      </c>
      <c r="H532" t="s">
        <v>537</v>
      </c>
      <c r="I532" t="s">
        <v>20</v>
      </c>
      <c r="J532">
        <v>0.08</v>
      </c>
      <c r="K532" t="s">
        <v>416</v>
      </c>
    </row>
    <row r="533" spans="1:11">
      <c r="A533" s="6" t="str">
        <f>HYPERLINK("https://www.analog.com/en/AD7898#details", "AD7898")</f>
        <v>AD7898</v>
      </c>
      <c r="B533">
        <v>1</v>
      </c>
      <c r="C533">
        <v>12</v>
      </c>
      <c r="D533">
        <v>220000</v>
      </c>
      <c r="E533" t="s">
        <v>11</v>
      </c>
      <c r="F533" t="s">
        <v>11</v>
      </c>
      <c r="G533" t="s">
        <v>18</v>
      </c>
      <c r="H533" t="s">
        <v>76</v>
      </c>
      <c r="I533" t="s">
        <v>20</v>
      </c>
      <c r="J533">
        <v>2.2499999999999999E-2</v>
      </c>
      <c r="K533" t="s">
        <v>418</v>
      </c>
    </row>
    <row r="534" spans="1:11">
      <c r="A534" s="6" t="str">
        <f>HYPERLINK("https://www.analog.com/en/AD7899#details", "AD7899")</f>
        <v>AD7899</v>
      </c>
      <c r="B534">
        <v>1</v>
      </c>
      <c r="C534">
        <v>14</v>
      </c>
      <c r="D534">
        <v>400000</v>
      </c>
      <c r="E534" t="s">
        <v>11</v>
      </c>
      <c r="F534" t="s">
        <v>11</v>
      </c>
      <c r="G534" t="s">
        <v>18</v>
      </c>
      <c r="H534" t="s">
        <v>76</v>
      </c>
      <c r="I534" t="s">
        <v>105</v>
      </c>
      <c r="J534">
        <v>0.125</v>
      </c>
      <c r="K534" t="s">
        <v>594</v>
      </c>
    </row>
    <row r="535" spans="1:11">
      <c r="A535" s="6" t="str">
        <f>HYPERLINK("https://www.analog.com/en/LTC2413#details", "LTC2413")</f>
        <v>LTC2413</v>
      </c>
      <c r="B535">
        <v>1</v>
      </c>
      <c r="C535">
        <v>24</v>
      </c>
      <c r="D535">
        <v>6.8</v>
      </c>
      <c r="E535" t="s">
        <v>11</v>
      </c>
      <c r="F535">
        <v>33.5</v>
      </c>
      <c r="G535" t="s">
        <v>39</v>
      </c>
      <c r="H535" t="s">
        <v>30</v>
      </c>
      <c r="I535" t="s">
        <v>20</v>
      </c>
      <c r="J535">
        <v>1E-3</v>
      </c>
      <c r="K535" t="s">
        <v>345</v>
      </c>
    </row>
    <row r="536" spans="1:11">
      <c r="A536" s="6" t="str">
        <f>HYPERLINK("https://www.analog.com/en/AD7478#details", "AD7478")</f>
        <v>AD7478</v>
      </c>
      <c r="B536">
        <v>1</v>
      </c>
      <c r="C536">
        <v>8</v>
      </c>
      <c r="D536">
        <v>1000000</v>
      </c>
      <c r="E536" t="s">
        <v>11</v>
      </c>
      <c r="F536" t="s">
        <v>11</v>
      </c>
      <c r="G536" t="s">
        <v>18</v>
      </c>
      <c r="H536" t="s">
        <v>76</v>
      </c>
      <c r="I536" t="s">
        <v>20</v>
      </c>
      <c r="J536">
        <v>1.7500000000000002E-2</v>
      </c>
      <c r="K536" t="s">
        <v>420</v>
      </c>
    </row>
    <row r="537" spans="1:11">
      <c r="A537" s="6" t="str">
        <f>HYPERLINK("https://www.analog.com/en/AD7660#details", "AD7660")</f>
        <v>AD7660</v>
      </c>
      <c r="B537">
        <v>1</v>
      </c>
      <c r="C537">
        <v>16</v>
      </c>
      <c r="D537">
        <v>100000</v>
      </c>
      <c r="E537">
        <v>90</v>
      </c>
      <c r="F537" t="s">
        <v>11</v>
      </c>
      <c r="G537" t="s">
        <v>18</v>
      </c>
      <c r="H537" t="s">
        <v>30</v>
      </c>
      <c r="I537" t="s">
        <v>538</v>
      </c>
      <c r="J537">
        <v>2.1000000000000001E-2</v>
      </c>
      <c r="K537" t="s">
        <v>98</v>
      </c>
    </row>
    <row r="538" spans="1:11">
      <c r="A538" s="6" t="str">
        <f>HYPERLINK("https://www.analog.com/en/AD7664#details", "AD7664")</f>
        <v>AD7664</v>
      </c>
      <c r="B538">
        <v>1</v>
      </c>
      <c r="C538">
        <v>16</v>
      </c>
      <c r="D538">
        <v>570000</v>
      </c>
      <c r="E538">
        <v>90</v>
      </c>
      <c r="F538" t="s">
        <v>11</v>
      </c>
      <c r="G538" t="s">
        <v>18</v>
      </c>
      <c r="H538" t="s">
        <v>30</v>
      </c>
      <c r="I538" t="s">
        <v>538</v>
      </c>
      <c r="J538">
        <v>9.7000000000000003E-2</v>
      </c>
      <c r="K538" t="s">
        <v>98</v>
      </c>
    </row>
    <row r="539" spans="1:11">
      <c r="A539" s="6" t="str">
        <f>HYPERLINK("https://www.analog.com/en/LTC2410#details", "LTC2410")</f>
        <v>LTC2410</v>
      </c>
      <c r="B539">
        <v>1</v>
      </c>
      <c r="C539">
        <v>24</v>
      </c>
      <c r="D539">
        <v>7.5</v>
      </c>
      <c r="E539" t="s">
        <v>11</v>
      </c>
      <c r="F539">
        <v>33.5</v>
      </c>
      <c r="G539" t="s">
        <v>39</v>
      </c>
      <c r="H539" t="s">
        <v>30</v>
      </c>
      <c r="I539" t="s">
        <v>20</v>
      </c>
      <c r="J539">
        <v>1E-3</v>
      </c>
      <c r="K539" t="s">
        <v>345</v>
      </c>
    </row>
    <row r="540" spans="1:11">
      <c r="A540" s="6" t="str">
        <f>HYPERLINK("https://www.analog.com/en/LTC2411#details", "LTC2411")</f>
        <v>LTC2411</v>
      </c>
      <c r="B540">
        <v>1</v>
      </c>
      <c r="C540">
        <v>24</v>
      </c>
      <c r="D540">
        <v>7.5</v>
      </c>
      <c r="E540" t="s">
        <v>11</v>
      </c>
      <c r="F540">
        <v>33.5</v>
      </c>
      <c r="G540" t="s">
        <v>39</v>
      </c>
      <c r="H540" t="s">
        <v>30</v>
      </c>
      <c r="I540" t="s">
        <v>20</v>
      </c>
      <c r="J540">
        <v>1E-3</v>
      </c>
      <c r="K540" t="s">
        <v>300</v>
      </c>
    </row>
    <row r="541" spans="1:11">
      <c r="A541" s="6" t="str">
        <f>HYPERLINK("https://www.analog.com/en/LTC2411-1#details", "LTC2411-1")</f>
        <v>LTC2411-1</v>
      </c>
      <c r="B541">
        <v>1</v>
      </c>
      <c r="C541">
        <v>24</v>
      </c>
      <c r="D541">
        <v>7.5</v>
      </c>
      <c r="E541" t="s">
        <v>11</v>
      </c>
      <c r="F541">
        <v>33.5</v>
      </c>
      <c r="G541" t="s">
        <v>39</v>
      </c>
      <c r="H541" t="s">
        <v>30</v>
      </c>
      <c r="I541" t="s">
        <v>20</v>
      </c>
      <c r="J541">
        <v>1E-3</v>
      </c>
      <c r="K541" t="s">
        <v>300</v>
      </c>
    </row>
    <row r="542" spans="1:11">
      <c r="A542" s="6" t="str">
        <f>HYPERLINK("https://www.analog.com/en/AD7724#details", "AD7724")</f>
        <v>AD7724</v>
      </c>
      <c r="B542">
        <v>2</v>
      </c>
      <c r="C542">
        <v>15</v>
      </c>
      <c r="D542">
        <v>250000</v>
      </c>
      <c r="E542" t="s">
        <v>11</v>
      </c>
      <c r="F542" t="s">
        <v>11</v>
      </c>
      <c r="G542" t="s">
        <v>57</v>
      </c>
      <c r="H542" t="s">
        <v>30</v>
      </c>
      <c r="I542" t="s">
        <v>20</v>
      </c>
      <c r="J542">
        <v>0.3</v>
      </c>
      <c r="K542" t="s">
        <v>98</v>
      </c>
    </row>
    <row r="543" spans="1:11">
      <c r="A543" s="6" t="str">
        <f>HYPERLINK("https://www.analog.com/en/LTC1405#details", "LTC1405")</f>
        <v>LTC1405</v>
      </c>
      <c r="B543">
        <v>1</v>
      </c>
      <c r="C543">
        <v>12</v>
      </c>
      <c r="D543">
        <v>5000000</v>
      </c>
      <c r="E543" t="s">
        <v>11</v>
      </c>
      <c r="F543">
        <v>0.35</v>
      </c>
      <c r="G543" t="s">
        <v>319</v>
      </c>
      <c r="H543" t="s">
        <v>537</v>
      </c>
      <c r="I543" t="s">
        <v>105</v>
      </c>
      <c r="J543">
        <v>0.115</v>
      </c>
      <c r="K543" t="s">
        <v>347</v>
      </c>
    </row>
    <row r="544" spans="1:11">
      <c r="A544" s="6" t="str">
        <f>HYPERLINK("https://www.analog.com/en/LTC1606#details", "LTC1606")</f>
        <v>LTC1606</v>
      </c>
      <c r="B544">
        <v>1</v>
      </c>
      <c r="C544">
        <v>16</v>
      </c>
      <c r="D544">
        <v>250000</v>
      </c>
      <c r="E544">
        <v>90</v>
      </c>
      <c r="F544">
        <v>2</v>
      </c>
      <c r="G544" t="s">
        <v>18</v>
      </c>
      <c r="H544" t="s">
        <v>76</v>
      </c>
      <c r="I544" t="s">
        <v>105</v>
      </c>
      <c r="J544">
        <v>7.4999999999999997E-2</v>
      </c>
      <c r="K544" t="s">
        <v>587</v>
      </c>
    </row>
    <row r="545" spans="1:11">
      <c r="A545" s="6" t="str">
        <f>HYPERLINK("https://www.analog.com/en/LTC2401#details", "LTC2401")</f>
        <v>LTC2401</v>
      </c>
      <c r="B545">
        <v>1</v>
      </c>
      <c r="C545">
        <v>24</v>
      </c>
      <c r="D545">
        <v>7.5</v>
      </c>
      <c r="E545" t="s">
        <v>11</v>
      </c>
      <c r="F545">
        <v>33.5</v>
      </c>
      <c r="G545" t="s">
        <v>39</v>
      </c>
      <c r="H545" t="s">
        <v>76</v>
      </c>
      <c r="I545" t="s">
        <v>20</v>
      </c>
      <c r="J545">
        <v>1E-3</v>
      </c>
      <c r="K545" t="s">
        <v>300</v>
      </c>
    </row>
    <row r="546" spans="1:11">
      <c r="A546" s="6" t="str">
        <f>HYPERLINK("https://www.analog.com/en/LTC2402#details", "LTC2402")</f>
        <v>LTC2402</v>
      </c>
      <c r="B546">
        <v>2</v>
      </c>
      <c r="C546">
        <v>24</v>
      </c>
      <c r="D546">
        <v>7.5</v>
      </c>
      <c r="E546" t="s">
        <v>11</v>
      </c>
      <c r="F546">
        <v>33.5</v>
      </c>
      <c r="G546" t="s">
        <v>39</v>
      </c>
      <c r="H546" t="s">
        <v>76</v>
      </c>
      <c r="I546" t="s">
        <v>20</v>
      </c>
      <c r="J546">
        <v>1E-3</v>
      </c>
      <c r="K546" t="s">
        <v>300</v>
      </c>
    </row>
    <row r="547" spans="1:11">
      <c r="A547" s="6" t="str">
        <f>HYPERLINK("https://www.analog.com/en/AD7476#details", "AD7476")</f>
        <v>AD7476</v>
      </c>
      <c r="B547">
        <v>1</v>
      </c>
      <c r="C547">
        <v>12</v>
      </c>
      <c r="D547">
        <v>1000000</v>
      </c>
      <c r="E547">
        <v>72.5</v>
      </c>
      <c r="F547">
        <v>0.6</v>
      </c>
      <c r="G547" t="s">
        <v>18</v>
      </c>
      <c r="H547" t="s">
        <v>76</v>
      </c>
      <c r="I547" t="s">
        <v>20</v>
      </c>
      <c r="J547">
        <v>1.7500000000000002E-2</v>
      </c>
      <c r="K547" t="s">
        <v>420</v>
      </c>
    </row>
    <row r="548" spans="1:11">
      <c r="A548" s="6" t="str">
        <f>HYPERLINK("https://www.analog.com/en/AD7477#details", "AD7477")</f>
        <v>AD7477</v>
      </c>
      <c r="B548">
        <v>1</v>
      </c>
      <c r="C548">
        <v>10</v>
      </c>
      <c r="D548">
        <v>1000000</v>
      </c>
      <c r="E548" t="s">
        <v>11</v>
      </c>
      <c r="F548" t="s">
        <v>11</v>
      </c>
      <c r="G548" t="s">
        <v>18</v>
      </c>
      <c r="H548" t="s">
        <v>76</v>
      </c>
      <c r="I548" t="s">
        <v>20</v>
      </c>
      <c r="J548">
        <v>1.7500000000000002E-2</v>
      </c>
      <c r="K548" t="s">
        <v>420</v>
      </c>
    </row>
    <row r="549" spans="1:11">
      <c r="A549" s="6" t="str">
        <f>HYPERLINK("https://www.analog.com/en/LTC2420#details", "LTC2420")</f>
        <v>LTC2420</v>
      </c>
      <c r="B549">
        <v>1</v>
      </c>
      <c r="C549">
        <v>20</v>
      </c>
      <c r="D549">
        <v>7.5</v>
      </c>
      <c r="E549" t="s">
        <v>11</v>
      </c>
      <c r="F549">
        <v>4.1900000000000004</v>
      </c>
      <c r="G549" t="s">
        <v>39</v>
      </c>
      <c r="H549" t="s">
        <v>76</v>
      </c>
      <c r="I549" t="s">
        <v>20</v>
      </c>
      <c r="J549">
        <v>1E-3</v>
      </c>
      <c r="K549" t="s">
        <v>422</v>
      </c>
    </row>
    <row r="550" spans="1:11">
      <c r="A550" s="6" t="str">
        <f>HYPERLINK("https://www.analog.com/en/LTC1420#details", "LTC1420")</f>
        <v>LTC1420</v>
      </c>
      <c r="B550">
        <v>1</v>
      </c>
      <c r="C550">
        <v>12</v>
      </c>
      <c r="D550">
        <v>10000000</v>
      </c>
      <c r="E550">
        <v>71.400000000000006</v>
      </c>
      <c r="F550">
        <v>0.35</v>
      </c>
      <c r="G550" t="s">
        <v>319</v>
      </c>
      <c r="H550" t="s">
        <v>537</v>
      </c>
      <c r="I550" t="s">
        <v>105</v>
      </c>
      <c r="J550">
        <v>0.25</v>
      </c>
      <c r="K550" t="s">
        <v>595</v>
      </c>
    </row>
    <row r="551" spans="1:11">
      <c r="A551" s="6" t="str">
        <f>HYPERLINK("https://www.analog.com/en/AD73360#details", "AD73360")</f>
        <v>AD73360</v>
      </c>
      <c r="B551">
        <v>6</v>
      </c>
      <c r="C551">
        <v>16</v>
      </c>
      <c r="D551">
        <v>64000</v>
      </c>
      <c r="E551" t="s">
        <v>11</v>
      </c>
      <c r="F551" t="s">
        <v>11</v>
      </c>
      <c r="G551" t="s">
        <v>39</v>
      </c>
      <c r="H551" t="s">
        <v>537</v>
      </c>
      <c r="I551" t="s">
        <v>20</v>
      </c>
      <c r="J551">
        <v>0.08</v>
      </c>
      <c r="K551" t="s">
        <v>596</v>
      </c>
    </row>
    <row r="552" spans="1:11">
      <c r="A552" s="6" t="str">
        <f>HYPERLINK("https://www.analog.com/en/AD7470#details", "AD7470")</f>
        <v>AD7470</v>
      </c>
      <c r="B552">
        <v>1</v>
      </c>
      <c r="C552">
        <v>10</v>
      </c>
      <c r="D552">
        <v>1750000</v>
      </c>
      <c r="E552" t="s">
        <v>11</v>
      </c>
      <c r="F552" t="s">
        <v>11</v>
      </c>
      <c r="G552" t="s">
        <v>18</v>
      </c>
      <c r="H552" t="s">
        <v>76</v>
      </c>
      <c r="I552" t="s">
        <v>105</v>
      </c>
      <c r="J552">
        <v>1.2E-2</v>
      </c>
      <c r="K552" t="s">
        <v>169</v>
      </c>
    </row>
    <row r="553" spans="1:11">
      <c r="A553" s="6" t="str">
        <f>HYPERLINK("https://www.analog.com/en/AD7472#details", "AD7472")</f>
        <v>AD7472</v>
      </c>
      <c r="B553">
        <v>1</v>
      </c>
      <c r="C553">
        <v>12</v>
      </c>
      <c r="D553">
        <v>1500000</v>
      </c>
      <c r="E553">
        <v>70</v>
      </c>
      <c r="F553" t="s">
        <v>11</v>
      </c>
      <c r="G553" t="s">
        <v>18</v>
      </c>
      <c r="H553" t="s">
        <v>76</v>
      </c>
      <c r="I553" t="s">
        <v>105</v>
      </c>
      <c r="J553">
        <v>1.2E-2</v>
      </c>
      <c r="K553" t="s">
        <v>593</v>
      </c>
    </row>
    <row r="554" spans="1:11">
      <c r="A554" s="6" t="str">
        <f>HYPERLINK("https://www.analog.com/en/AD7707#details", "AD7707")</f>
        <v>AD7707</v>
      </c>
      <c r="B554">
        <v>3</v>
      </c>
      <c r="C554">
        <v>16</v>
      </c>
      <c r="D554">
        <v>500</v>
      </c>
      <c r="E554" t="s">
        <v>11</v>
      </c>
      <c r="F554" t="s">
        <v>11</v>
      </c>
      <c r="G554" t="s">
        <v>39</v>
      </c>
      <c r="H554" t="s">
        <v>537</v>
      </c>
      <c r="I554" t="s">
        <v>20</v>
      </c>
      <c r="J554">
        <v>3.7499999999999999E-3</v>
      </c>
      <c r="K554" t="s">
        <v>597</v>
      </c>
    </row>
    <row r="555" spans="1:11">
      <c r="A555" s="6" t="str">
        <f>HYPERLINK("https://www.analog.com/en/AD7865#details", "AD7865")</f>
        <v>AD7865</v>
      </c>
      <c r="B555">
        <v>4</v>
      </c>
      <c r="C555">
        <v>14</v>
      </c>
      <c r="D555">
        <v>350000</v>
      </c>
      <c r="E555" t="s">
        <v>11</v>
      </c>
      <c r="F555">
        <v>0.6</v>
      </c>
      <c r="G555" t="s">
        <v>18</v>
      </c>
      <c r="H555" t="s">
        <v>76</v>
      </c>
      <c r="I555" t="s">
        <v>105</v>
      </c>
      <c r="J555">
        <v>0.16</v>
      </c>
      <c r="K555" t="s">
        <v>598</v>
      </c>
    </row>
    <row r="556" spans="1:11">
      <c r="A556" s="6" t="str">
        <f>HYPERLINK("https://www.analog.com/en/AD7888#details", "AD7888")</f>
        <v>AD7888</v>
      </c>
      <c r="B556">
        <v>8</v>
      </c>
      <c r="C556">
        <v>12</v>
      </c>
      <c r="D556">
        <v>125000</v>
      </c>
      <c r="E556">
        <v>71</v>
      </c>
      <c r="F556" t="s">
        <v>11</v>
      </c>
      <c r="G556" t="s">
        <v>18</v>
      </c>
      <c r="H556" t="s">
        <v>76</v>
      </c>
      <c r="I556" t="s">
        <v>20</v>
      </c>
      <c r="J556">
        <v>3.5000000000000001E-3</v>
      </c>
      <c r="K556" t="s">
        <v>599</v>
      </c>
    </row>
    <row r="557" spans="1:11">
      <c r="A557" s="6" t="str">
        <f>HYPERLINK("https://www.analog.com/en/LTC1417#details", "LTC1417")</f>
        <v>LTC1417</v>
      </c>
      <c r="B557">
        <v>1</v>
      </c>
      <c r="C557">
        <v>14</v>
      </c>
      <c r="D557">
        <v>400000</v>
      </c>
      <c r="E557">
        <v>81</v>
      </c>
      <c r="F557">
        <v>0.5</v>
      </c>
      <c r="G557" t="s">
        <v>18</v>
      </c>
      <c r="H557" t="s">
        <v>543</v>
      </c>
      <c r="I557" t="s">
        <v>20</v>
      </c>
      <c r="J557">
        <v>0.02</v>
      </c>
      <c r="K557" t="s">
        <v>345</v>
      </c>
    </row>
    <row r="558" spans="1:11">
      <c r="A558" s="6" t="str">
        <f>HYPERLINK("https://www.analog.com/en/LTC1605-1#details", "LTC1605-1")</f>
        <v>LTC1605-1</v>
      </c>
      <c r="B558">
        <v>1</v>
      </c>
      <c r="C558">
        <v>16</v>
      </c>
      <c r="D558">
        <v>100000</v>
      </c>
      <c r="E558">
        <v>86</v>
      </c>
      <c r="F558">
        <v>3</v>
      </c>
      <c r="G558" t="s">
        <v>18</v>
      </c>
      <c r="H558" t="s">
        <v>76</v>
      </c>
      <c r="I558" t="s">
        <v>105</v>
      </c>
      <c r="J558">
        <v>5.5E-2</v>
      </c>
      <c r="K558" t="s">
        <v>293</v>
      </c>
    </row>
    <row r="559" spans="1:11">
      <c r="A559" s="6" t="str">
        <f>HYPERLINK("https://www.analog.com/en/LTC1605-2#details", "LTC1605-2")</f>
        <v>LTC1605-2</v>
      </c>
      <c r="B559">
        <v>1</v>
      </c>
      <c r="C559">
        <v>16</v>
      </c>
      <c r="D559">
        <v>100000</v>
      </c>
      <c r="E559">
        <v>86</v>
      </c>
      <c r="F559">
        <v>3</v>
      </c>
      <c r="G559" t="s">
        <v>18</v>
      </c>
      <c r="H559" t="s">
        <v>76</v>
      </c>
      <c r="I559" t="s">
        <v>105</v>
      </c>
      <c r="J559">
        <v>5.5E-2</v>
      </c>
      <c r="K559" t="s">
        <v>293</v>
      </c>
    </row>
    <row r="560" spans="1:11">
      <c r="A560" s="6" t="str">
        <f>HYPERLINK("https://www.analog.com/en/AD7729#details", "AD7729")</f>
        <v>AD7729</v>
      </c>
      <c r="B560">
        <v>2</v>
      </c>
      <c r="C560">
        <v>15</v>
      </c>
      <c r="D560">
        <v>270800</v>
      </c>
      <c r="E560" t="s">
        <v>11</v>
      </c>
      <c r="F560" t="s">
        <v>11</v>
      </c>
      <c r="G560" t="s">
        <v>39</v>
      </c>
      <c r="H560" t="s">
        <v>537</v>
      </c>
      <c r="I560" t="s">
        <v>20</v>
      </c>
      <c r="J560">
        <v>5.8999999999999997E-2</v>
      </c>
      <c r="K560" t="s">
        <v>570</v>
      </c>
    </row>
    <row r="561" spans="1:11">
      <c r="A561" s="6" t="str">
        <f>HYPERLINK("https://www.analog.com/en/AD7887#details", "AD7887")</f>
        <v>AD7887</v>
      </c>
      <c r="B561">
        <v>2</v>
      </c>
      <c r="C561">
        <v>12</v>
      </c>
      <c r="D561">
        <v>125000</v>
      </c>
      <c r="E561">
        <v>71</v>
      </c>
      <c r="F561" t="s">
        <v>11</v>
      </c>
      <c r="G561" t="s">
        <v>18</v>
      </c>
      <c r="H561" t="s">
        <v>76</v>
      </c>
      <c r="I561" t="s">
        <v>20</v>
      </c>
      <c r="J561">
        <v>3.5000000000000001E-3</v>
      </c>
      <c r="K561" t="s">
        <v>584</v>
      </c>
    </row>
    <row r="562" spans="1:11">
      <c r="A562" s="6" t="str">
        <f>HYPERLINK("https://www.analog.com/en/LTC1402#details", "LTC1402")</f>
        <v>LTC1402</v>
      </c>
      <c r="B562">
        <v>1</v>
      </c>
      <c r="C562">
        <v>12</v>
      </c>
      <c r="D562">
        <v>2200000</v>
      </c>
      <c r="E562">
        <v>72</v>
      </c>
      <c r="F562">
        <v>1</v>
      </c>
      <c r="G562" t="s">
        <v>18</v>
      </c>
      <c r="H562" t="s">
        <v>536</v>
      </c>
      <c r="I562" t="s">
        <v>20</v>
      </c>
      <c r="J562">
        <v>0.09</v>
      </c>
      <c r="K562" t="s">
        <v>345</v>
      </c>
    </row>
    <row r="563" spans="1:11">
      <c r="A563" s="6" t="str">
        <f>HYPERLINK("https://www.analog.com/en/AD7818#details", "AD7818")</f>
        <v>AD7818</v>
      </c>
      <c r="B563">
        <v>1</v>
      </c>
      <c r="C563">
        <v>10</v>
      </c>
      <c r="D563">
        <v>100000</v>
      </c>
      <c r="E563" t="s">
        <v>11</v>
      </c>
      <c r="F563" t="s">
        <v>11</v>
      </c>
      <c r="G563" t="s">
        <v>18</v>
      </c>
      <c r="H563" t="s">
        <v>76</v>
      </c>
      <c r="I563" t="s">
        <v>20</v>
      </c>
      <c r="J563">
        <v>3.8999999999999998E-3</v>
      </c>
      <c r="K563" t="s">
        <v>584</v>
      </c>
    </row>
    <row r="564" spans="1:11">
      <c r="A564" s="6" t="str">
        <f>HYPERLINK("https://www.analog.com/en/AD7894#details", "AD7894")</f>
        <v>AD7894</v>
      </c>
      <c r="B564">
        <v>1</v>
      </c>
      <c r="C564">
        <v>14</v>
      </c>
      <c r="D564">
        <v>200000</v>
      </c>
      <c r="E564" t="s">
        <v>11</v>
      </c>
      <c r="F564" t="s">
        <v>11</v>
      </c>
      <c r="G564" t="s">
        <v>18</v>
      </c>
      <c r="H564" t="s">
        <v>76</v>
      </c>
      <c r="I564" t="s">
        <v>20</v>
      </c>
      <c r="J564">
        <v>2.75E-2</v>
      </c>
      <c r="K564" t="s">
        <v>600</v>
      </c>
    </row>
    <row r="565" spans="1:11">
      <c r="A565" s="6" t="str">
        <f>HYPERLINK("https://www.analog.com/en/LTC1414#details", "LTC1414")</f>
        <v>LTC1414</v>
      </c>
      <c r="B565">
        <v>1</v>
      </c>
      <c r="C565">
        <v>14</v>
      </c>
      <c r="D565">
        <v>2200000</v>
      </c>
      <c r="E565">
        <v>80</v>
      </c>
      <c r="F565">
        <v>0.75</v>
      </c>
      <c r="G565" t="s">
        <v>18</v>
      </c>
      <c r="H565" t="s">
        <v>543</v>
      </c>
      <c r="I565" t="s">
        <v>105</v>
      </c>
      <c r="J565">
        <v>0.17499999999999999</v>
      </c>
      <c r="K565" t="s">
        <v>595</v>
      </c>
    </row>
    <row r="566" spans="1:11">
      <c r="A566" s="6" t="str">
        <f>HYPERLINK("https://www.analog.com/en/LTC1401#details", "LTC1401")</f>
        <v>LTC1401</v>
      </c>
      <c r="B566">
        <v>1</v>
      </c>
      <c r="C566">
        <v>12</v>
      </c>
      <c r="D566">
        <v>200000</v>
      </c>
      <c r="E566">
        <v>68</v>
      </c>
      <c r="F566">
        <v>1</v>
      </c>
      <c r="G566" t="s">
        <v>18</v>
      </c>
      <c r="H566" t="s">
        <v>76</v>
      </c>
      <c r="I566" t="s">
        <v>20</v>
      </c>
      <c r="J566">
        <v>1.4999999999999999E-2</v>
      </c>
      <c r="K566" t="s">
        <v>422</v>
      </c>
    </row>
    <row r="567" spans="1:11">
      <c r="A567" s="6" t="str">
        <f>HYPERLINK("https://www.analog.com/en/LTC1412#details", "LTC1412")</f>
        <v>LTC1412</v>
      </c>
      <c r="B567">
        <v>1</v>
      </c>
      <c r="C567">
        <v>12</v>
      </c>
      <c r="D567">
        <v>3000000</v>
      </c>
      <c r="E567">
        <v>72</v>
      </c>
      <c r="F567">
        <v>0.35</v>
      </c>
      <c r="G567" t="s">
        <v>18</v>
      </c>
      <c r="H567" t="s">
        <v>536</v>
      </c>
      <c r="I567" t="s">
        <v>105</v>
      </c>
      <c r="J567">
        <v>0.15</v>
      </c>
      <c r="K567" t="s">
        <v>293</v>
      </c>
    </row>
    <row r="568" spans="1:11">
      <c r="A568" s="6" t="str">
        <f>HYPERLINK("https://www.analog.com/en/AD7705#details", "AD7705")</f>
        <v>AD7705</v>
      </c>
      <c r="B568">
        <v>2</v>
      </c>
      <c r="C568">
        <v>16</v>
      </c>
      <c r="D568">
        <v>500</v>
      </c>
      <c r="E568" t="s">
        <v>11</v>
      </c>
      <c r="F568" t="s">
        <v>11</v>
      </c>
      <c r="G568" t="s">
        <v>39</v>
      </c>
      <c r="H568" t="s">
        <v>30</v>
      </c>
      <c r="I568" t="s">
        <v>20</v>
      </c>
      <c r="J568">
        <v>6.4999999999999997E-3</v>
      </c>
      <c r="K568" t="s">
        <v>601</v>
      </c>
    </row>
    <row r="569" spans="1:11">
      <c r="A569" s="6" t="str">
        <f>HYPERLINK("https://www.analog.com/en/AD7706#details", "AD7706")</f>
        <v>AD7706</v>
      </c>
      <c r="B569">
        <v>3</v>
      </c>
      <c r="C569">
        <v>16</v>
      </c>
      <c r="D569">
        <v>500</v>
      </c>
      <c r="E569" t="s">
        <v>11</v>
      </c>
      <c r="F569" t="s">
        <v>11</v>
      </c>
      <c r="G569" t="s">
        <v>39</v>
      </c>
      <c r="H569" t="s">
        <v>43</v>
      </c>
      <c r="I569" t="s">
        <v>20</v>
      </c>
      <c r="J569">
        <v>6.4999999999999997E-3</v>
      </c>
      <c r="K569" t="s">
        <v>601</v>
      </c>
    </row>
    <row r="570" spans="1:11">
      <c r="A570" s="6" t="str">
        <f>HYPERLINK("https://www.analog.com/en/AD7723#details", "AD7723")</f>
        <v>AD7723</v>
      </c>
      <c r="B570">
        <v>1</v>
      </c>
      <c r="C570">
        <v>16</v>
      </c>
      <c r="D570">
        <v>1200000</v>
      </c>
      <c r="E570">
        <v>87</v>
      </c>
      <c r="F570">
        <v>2</v>
      </c>
      <c r="G570" t="s">
        <v>39</v>
      </c>
      <c r="H570" t="s">
        <v>30</v>
      </c>
      <c r="I570" t="s">
        <v>538</v>
      </c>
      <c r="J570">
        <v>0.47499999999999998</v>
      </c>
      <c r="K570" t="s">
        <v>439</v>
      </c>
    </row>
    <row r="571" spans="1:11">
      <c r="A571" s="6" t="str">
        <f>HYPERLINK("https://www.analog.com/en/AD7856#details", "AD7856")</f>
        <v>AD7856</v>
      </c>
      <c r="B571">
        <v>8</v>
      </c>
      <c r="C571">
        <v>14</v>
      </c>
      <c r="D571">
        <v>285000</v>
      </c>
      <c r="E571">
        <v>79.5</v>
      </c>
      <c r="F571">
        <v>2</v>
      </c>
      <c r="G571" t="s">
        <v>18</v>
      </c>
      <c r="H571" t="s">
        <v>543</v>
      </c>
      <c r="I571" t="s">
        <v>20</v>
      </c>
      <c r="J571">
        <v>8.9249999999999996E-2</v>
      </c>
      <c r="K571" t="s">
        <v>602</v>
      </c>
    </row>
    <row r="572" spans="1:11">
      <c r="A572" s="6" t="str">
        <f>HYPERLINK("https://www.analog.com/en/AD7863#details", "AD7863")</f>
        <v>AD7863</v>
      </c>
      <c r="B572">
        <v>4</v>
      </c>
      <c r="C572">
        <v>14</v>
      </c>
      <c r="D572">
        <v>175000</v>
      </c>
      <c r="E572" t="s">
        <v>11</v>
      </c>
      <c r="F572" t="s">
        <v>11</v>
      </c>
      <c r="G572" t="s">
        <v>18</v>
      </c>
      <c r="H572" t="s">
        <v>76</v>
      </c>
      <c r="I572" t="s">
        <v>105</v>
      </c>
      <c r="J572">
        <v>5.2499999999999998E-2</v>
      </c>
      <c r="K572" t="s">
        <v>594</v>
      </c>
    </row>
    <row r="573" spans="1:11">
      <c r="A573" s="6" t="str">
        <f>HYPERLINK("https://www.analog.com/en/AD7730L#details", "AD7730L")</f>
        <v>AD7730L</v>
      </c>
      <c r="B573">
        <v>2</v>
      </c>
      <c r="C573">
        <v>24</v>
      </c>
      <c r="D573">
        <v>600</v>
      </c>
      <c r="E573" t="s">
        <v>11</v>
      </c>
      <c r="F573" t="s">
        <v>11</v>
      </c>
      <c r="G573" t="s">
        <v>39</v>
      </c>
      <c r="H573" t="s">
        <v>30</v>
      </c>
      <c r="I573" t="s">
        <v>20</v>
      </c>
      <c r="J573">
        <v>3.2500000000000001E-2</v>
      </c>
      <c r="K573" t="s">
        <v>593</v>
      </c>
    </row>
    <row r="574" spans="1:11">
      <c r="A574" s="6" t="str">
        <f>HYPERLINK("https://www.analog.com/en/AD7817#details", "AD7817")</f>
        <v>AD7817</v>
      </c>
      <c r="B574">
        <v>4</v>
      </c>
      <c r="C574">
        <v>10</v>
      </c>
      <c r="D574">
        <v>100000</v>
      </c>
      <c r="E574" t="s">
        <v>11</v>
      </c>
      <c r="F574" t="s">
        <v>11</v>
      </c>
      <c r="G574" t="s">
        <v>18</v>
      </c>
      <c r="H574" t="s">
        <v>76</v>
      </c>
      <c r="I574" t="s">
        <v>20</v>
      </c>
      <c r="J574">
        <v>4.7999999999999996E-3</v>
      </c>
      <c r="K574" t="s">
        <v>603</v>
      </c>
    </row>
    <row r="575" spans="1:11">
      <c r="A575" s="6" t="str">
        <f>HYPERLINK("https://www.analog.com/en/AD7864#details", "AD7864")</f>
        <v>AD7864</v>
      </c>
      <c r="B575">
        <v>4</v>
      </c>
      <c r="C575">
        <v>12</v>
      </c>
      <c r="D575">
        <v>520000</v>
      </c>
      <c r="E575" t="s">
        <v>11</v>
      </c>
      <c r="F575" t="s">
        <v>11</v>
      </c>
      <c r="G575" t="s">
        <v>18</v>
      </c>
      <c r="H575" t="s">
        <v>76</v>
      </c>
      <c r="I575" t="s">
        <v>105</v>
      </c>
      <c r="J575">
        <v>0.12</v>
      </c>
      <c r="K575" t="s">
        <v>439</v>
      </c>
    </row>
    <row r="576" spans="1:11">
      <c r="A576" s="6" t="str">
        <f>HYPERLINK("https://www.analog.com/en/AD9260#details", "AD9260")</f>
        <v>AD9260</v>
      </c>
      <c r="B576">
        <v>1</v>
      </c>
      <c r="C576">
        <v>16</v>
      </c>
      <c r="D576">
        <v>2500000</v>
      </c>
      <c r="E576">
        <v>88.5</v>
      </c>
      <c r="F576">
        <v>0.75</v>
      </c>
      <c r="G576" t="s">
        <v>39</v>
      </c>
      <c r="H576" t="s">
        <v>30</v>
      </c>
      <c r="I576" t="s">
        <v>105</v>
      </c>
      <c r="J576">
        <v>0.63700000000000001</v>
      </c>
      <c r="K576" t="s">
        <v>414</v>
      </c>
    </row>
    <row r="577" spans="1:11">
      <c r="A577" s="6" t="str">
        <f>HYPERLINK("https://www.analog.com/en/LTC2400#details", "LTC2400")</f>
        <v>LTC2400</v>
      </c>
      <c r="B577">
        <v>1</v>
      </c>
      <c r="C577">
        <v>24</v>
      </c>
      <c r="D577">
        <v>7.5</v>
      </c>
      <c r="E577" t="s">
        <v>11</v>
      </c>
      <c r="F577">
        <v>33.5</v>
      </c>
      <c r="G577" t="s">
        <v>39</v>
      </c>
      <c r="H577" t="s">
        <v>76</v>
      </c>
      <c r="I577" t="s">
        <v>20</v>
      </c>
      <c r="J577">
        <v>1E-3</v>
      </c>
      <c r="K577" t="s">
        <v>422</v>
      </c>
    </row>
    <row r="578" spans="1:11">
      <c r="A578" s="6" t="str">
        <f>HYPERLINK("https://www.analog.com/en/AD7720#details", "AD7720")</f>
        <v>AD7720</v>
      </c>
      <c r="B578">
        <v>1</v>
      </c>
      <c r="C578">
        <v>16</v>
      </c>
      <c r="D578">
        <v>12500000</v>
      </c>
      <c r="E578" t="s">
        <v>11</v>
      </c>
      <c r="F578">
        <v>2</v>
      </c>
      <c r="G578" t="s">
        <v>39</v>
      </c>
      <c r="H578" t="s">
        <v>30</v>
      </c>
      <c r="I578" t="s">
        <v>20</v>
      </c>
      <c r="J578">
        <v>0.215</v>
      </c>
      <c r="K578" t="s">
        <v>285</v>
      </c>
    </row>
    <row r="579" spans="1:11">
      <c r="A579" s="6" t="str">
        <f>HYPERLINK("https://www.analog.com/en/AD7731#details", "AD7731")</f>
        <v>AD7731</v>
      </c>
      <c r="B579">
        <v>3</v>
      </c>
      <c r="C579">
        <v>24</v>
      </c>
      <c r="D579">
        <v>6400</v>
      </c>
      <c r="E579" t="s">
        <v>11</v>
      </c>
      <c r="F579" t="s">
        <v>11</v>
      </c>
      <c r="G579" t="s">
        <v>39</v>
      </c>
      <c r="H579" t="s">
        <v>30</v>
      </c>
      <c r="I579" t="s">
        <v>20</v>
      </c>
      <c r="J579">
        <v>6.7500000000000004E-2</v>
      </c>
      <c r="K579" t="s">
        <v>604</v>
      </c>
    </row>
    <row r="580" spans="1:11">
      <c r="A580" s="6" t="str">
        <f>HYPERLINK("https://www.analog.com/en/AD7811#details", "AD7811")</f>
        <v>AD7811</v>
      </c>
      <c r="B580">
        <v>4</v>
      </c>
      <c r="C580">
        <v>10</v>
      </c>
      <c r="D580">
        <v>350000</v>
      </c>
      <c r="E580" t="s">
        <v>11</v>
      </c>
      <c r="F580" t="s">
        <v>11</v>
      </c>
      <c r="G580" t="s">
        <v>18</v>
      </c>
      <c r="H580" t="s">
        <v>543</v>
      </c>
      <c r="I580" t="s">
        <v>20</v>
      </c>
      <c r="J580">
        <v>1.0500000000000001E-2</v>
      </c>
      <c r="K580" t="s">
        <v>605</v>
      </c>
    </row>
    <row r="581" spans="1:11">
      <c r="A581" s="6" t="str">
        <f>HYPERLINK("https://www.analog.com/en/AD7812#details", "AD7812")</f>
        <v>AD7812</v>
      </c>
      <c r="B581">
        <v>8</v>
      </c>
      <c r="C581">
        <v>10</v>
      </c>
      <c r="D581">
        <v>350000</v>
      </c>
      <c r="E581" t="s">
        <v>11</v>
      </c>
      <c r="F581" t="s">
        <v>11</v>
      </c>
      <c r="G581" t="s">
        <v>18</v>
      </c>
      <c r="H581" t="s">
        <v>543</v>
      </c>
      <c r="I581" t="s">
        <v>20</v>
      </c>
      <c r="J581">
        <v>1.0500000000000001E-2</v>
      </c>
      <c r="K581" t="s">
        <v>597</v>
      </c>
    </row>
    <row r="582" spans="1:11">
      <c r="A582" s="6" t="str">
        <f>HYPERLINK("https://www.analog.com/en/AD7822#details", "AD7822")</f>
        <v>AD7822</v>
      </c>
      <c r="B582">
        <v>1</v>
      </c>
      <c r="C582">
        <v>8</v>
      </c>
      <c r="D582">
        <v>2000000</v>
      </c>
      <c r="E582" t="s">
        <v>11</v>
      </c>
      <c r="F582" t="s">
        <v>11</v>
      </c>
      <c r="G582" t="s">
        <v>319</v>
      </c>
      <c r="H582" t="s">
        <v>76</v>
      </c>
      <c r="I582" t="s">
        <v>105</v>
      </c>
      <c r="J582">
        <v>0.06</v>
      </c>
      <c r="K582" t="s">
        <v>606</v>
      </c>
    </row>
    <row r="583" spans="1:11">
      <c r="A583" s="6" t="str">
        <f>HYPERLINK("https://www.analog.com/en/AD7825#details", "AD7825")</f>
        <v>AD7825</v>
      </c>
      <c r="B583">
        <v>4</v>
      </c>
      <c r="C583">
        <v>8</v>
      </c>
      <c r="D583">
        <v>2000000</v>
      </c>
      <c r="E583" t="s">
        <v>11</v>
      </c>
      <c r="F583" t="s">
        <v>11</v>
      </c>
      <c r="G583" t="s">
        <v>319</v>
      </c>
      <c r="H583" t="s">
        <v>76</v>
      </c>
      <c r="I583" t="s">
        <v>105</v>
      </c>
      <c r="J583">
        <v>3.5999999999999997E-2</v>
      </c>
      <c r="K583" t="s">
        <v>593</v>
      </c>
    </row>
    <row r="584" spans="1:11">
      <c r="A584" s="6" t="str">
        <f>HYPERLINK("https://www.analog.com/en/AD7730#details", "AD7730")</f>
        <v>AD7730</v>
      </c>
      <c r="B584">
        <v>2</v>
      </c>
      <c r="C584">
        <v>24</v>
      </c>
      <c r="D584">
        <v>1200</v>
      </c>
      <c r="E584" t="s">
        <v>11</v>
      </c>
      <c r="F584" t="s">
        <v>11</v>
      </c>
      <c r="G584" t="s">
        <v>39</v>
      </c>
      <c r="H584" t="s">
        <v>537</v>
      </c>
      <c r="I584" t="s">
        <v>20</v>
      </c>
      <c r="J584">
        <v>6.5000000000000002E-2</v>
      </c>
      <c r="K584" t="s">
        <v>604</v>
      </c>
    </row>
    <row r="585" spans="1:11">
      <c r="A585" s="6" t="str">
        <f>HYPERLINK("https://www.analog.com/en/AD7813#details", "AD7813")</f>
        <v>AD7813</v>
      </c>
      <c r="B585">
        <v>1</v>
      </c>
      <c r="C585">
        <v>10</v>
      </c>
      <c r="D585">
        <v>400000</v>
      </c>
      <c r="E585" t="s">
        <v>11</v>
      </c>
      <c r="F585" t="s">
        <v>11</v>
      </c>
      <c r="G585" t="s">
        <v>18</v>
      </c>
      <c r="H585" t="s">
        <v>76</v>
      </c>
      <c r="I585" t="s">
        <v>105</v>
      </c>
      <c r="J585">
        <v>1.7500000000000002E-2</v>
      </c>
      <c r="K585" t="s">
        <v>605</v>
      </c>
    </row>
    <row r="586" spans="1:11">
      <c r="A586" s="6" t="str">
        <f>HYPERLINK("https://www.analog.com/en/AD7819#details", "AD7819")</f>
        <v>AD7819</v>
      </c>
      <c r="B586">
        <v>1</v>
      </c>
      <c r="C586">
        <v>8</v>
      </c>
      <c r="D586">
        <v>200000</v>
      </c>
      <c r="E586" t="s">
        <v>11</v>
      </c>
      <c r="F586" t="s">
        <v>11</v>
      </c>
      <c r="G586" t="s">
        <v>18</v>
      </c>
      <c r="H586" t="s">
        <v>76</v>
      </c>
      <c r="I586" t="s">
        <v>105</v>
      </c>
      <c r="J586">
        <v>1.7500000000000002E-2</v>
      </c>
      <c r="K586" t="s">
        <v>605</v>
      </c>
    </row>
    <row r="587" spans="1:11">
      <c r="A587" s="6" t="str">
        <f>HYPERLINK("https://www.analog.com/en/AD7810#details", "AD7810")</f>
        <v>AD7810</v>
      </c>
      <c r="B587">
        <v>1</v>
      </c>
      <c r="C587">
        <v>10</v>
      </c>
      <c r="D587">
        <v>350000</v>
      </c>
      <c r="E587" t="s">
        <v>11</v>
      </c>
      <c r="F587" t="s">
        <v>11</v>
      </c>
      <c r="G587" t="s">
        <v>18</v>
      </c>
      <c r="H587" t="s">
        <v>30</v>
      </c>
      <c r="I587" t="s">
        <v>20</v>
      </c>
      <c r="J587">
        <v>1.7500000000000002E-2</v>
      </c>
      <c r="K587" t="s">
        <v>607</v>
      </c>
    </row>
    <row r="588" spans="1:11">
      <c r="A588" s="6" t="str">
        <f>HYPERLINK("https://www.analog.com/en/AD7823#details", "AD7823")</f>
        <v>AD7823</v>
      </c>
      <c r="B588">
        <v>1</v>
      </c>
      <c r="C588">
        <v>8</v>
      </c>
      <c r="D588">
        <v>200000</v>
      </c>
      <c r="E588" t="s">
        <v>11</v>
      </c>
      <c r="F588" t="s">
        <v>11</v>
      </c>
      <c r="G588" t="s">
        <v>18</v>
      </c>
      <c r="H588" t="s">
        <v>30</v>
      </c>
      <c r="I588" t="s">
        <v>20</v>
      </c>
      <c r="J588">
        <v>1.7500000000000002E-2</v>
      </c>
      <c r="K588" t="s">
        <v>584</v>
      </c>
    </row>
    <row r="589" spans="1:11">
      <c r="A589" s="6" t="str">
        <f>HYPERLINK("https://www.analog.com/en/AD9240#details", "AD9240")</f>
        <v>AD9240</v>
      </c>
      <c r="B589">
        <v>1</v>
      </c>
      <c r="C589">
        <v>14</v>
      </c>
      <c r="D589">
        <v>10000000</v>
      </c>
      <c r="E589">
        <v>78.5</v>
      </c>
      <c r="F589">
        <v>2.5</v>
      </c>
      <c r="G589" t="s">
        <v>319</v>
      </c>
      <c r="H589" t="s">
        <v>537</v>
      </c>
      <c r="I589" t="s">
        <v>105</v>
      </c>
      <c r="J589">
        <v>0.33</v>
      </c>
      <c r="K589" t="s">
        <v>414</v>
      </c>
    </row>
    <row r="590" spans="1:11">
      <c r="A590" s="6" t="str">
        <f>HYPERLINK("https://www.analog.com/en/AD9241#details", "AD9241")</f>
        <v>AD9241</v>
      </c>
      <c r="B590">
        <v>1</v>
      </c>
      <c r="C590">
        <v>14</v>
      </c>
      <c r="D590">
        <v>1250000</v>
      </c>
      <c r="E590">
        <v>79</v>
      </c>
      <c r="F590">
        <v>2.5</v>
      </c>
      <c r="G590" t="s">
        <v>319</v>
      </c>
      <c r="H590" t="s">
        <v>537</v>
      </c>
      <c r="I590" t="s">
        <v>105</v>
      </c>
      <c r="J590">
        <v>8.5000000000000006E-2</v>
      </c>
      <c r="K590" t="s">
        <v>414</v>
      </c>
    </row>
    <row r="591" spans="1:11">
      <c r="A591" s="6" t="str">
        <f>HYPERLINK("https://www.analog.com/en/LTC1419#details", "LTC1419")</f>
        <v>LTC1419</v>
      </c>
      <c r="B591">
        <v>1</v>
      </c>
      <c r="C591">
        <v>14</v>
      </c>
      <c r="D591">
        <v>800000</v>
      </c>
      <c r="E591">
        <v>81</v>
      </c>
      <c r="F591">
        <v>0.5</v>
      </c>
      <c r="G591" t="s">
        <v>18</v>
      </c>
      <c r="H591" t="s">
        <v>543</v>
      </c>
      <c r="I591" t="s">
        <v>105</v>
      </c>
      <c r="J591">
        <v>0.15</v>
      </c>
      <c r="K591" t="s">
        <v>608</v>
      </c>
    </row>
    <row r="592" spans="1:11">
      <c r="A592" s="6" t="str">
        <f>HYPERLINK("https://www.analog.com/en/LTC1605#details", "LTC1605")</f>
        <v>LTC1605</v>
      </c>
      <c r="B592">
        <v>1</v>
      </c>
      <c r="C592">
        <v>16</v>
      </c>
      <c r="D592">
        <v>100000</v>
      </c>
      <c r="E592">
        <v>86</v>
      </c>
      <c r="F592">
        <v>2</v>
      </c>
      <c r="G592" t="s">
        <v>18</v>
      </c>
      <c r="H592" t="s">
        <v>76</v>
      </c>
      <c r="I592" t="s">
        <v>105</v>
      </c>
      <c r="J592">
        <v>5.5E-2</v>
      </c>
      <c r="K592" t="s">
        <v>608</v>
      </c>
    </row>
    <row r="593" spans="1:11">
      <c r="A593" s="6" t="str">
        <f>HYPERLINK("https://www.analog.com/en/LTC1416#details", "LTC1416")</f>
        <v>LTC1416</v>
      </c>
      <c r="B593">
        <v>1</v>
      </c>
      <c r="C593">
        <v>14</v>
      </c>
      <c r="D593">
        <v>400000</v>
      </c>
      <c r="E593">
        <v>80.5</v>
      </c>
      <c r="F593">
        <v>0.8</v>
      </c>
      <c r="G593" t="s">
        <v>18</v>
      </c>
      <c r="H593" t="s">
        <v>543</v>
      </c>
      <c r="I593" t="s">
        <v>105</v>
      </c>
      <c r="J593">
        <v>7.0000000000000007E-2</v>
      </c>
      <c r="K593" t="s">
        <v>293</v>
      </c>
    </row>
    <row r="594" spans="1:11">
      <c r="A594" s="6" t="str">
        <f>HYPERLINK("https://www.analog.com/en/AD7722#details", "AD7722")</f>
        <v>AD7722</v>
      </c>
      <c r="B594">
        <v>1</v>
      </c>
      <c r="C594">
        <v>16</v>
      </c>
      <c r="D594">
        <v>195300</v>
      </c>
      <c r="E594" t="s">
        <v>11</v>
      </c>
      <c r="F594">
        <v>2</v>
      </c>
      <c r="G594" t="s">
        <v>39</v>
      </c>
      <c r="H594" t="s">
        <v>30</v>
      </c>
      <c r="I594" t="s">
        <v>538</v>
      </c>
      <c r="J594">
        <v>0.375</v>
      </c>
      <c r="K594" t="s">
        <v>439</v>
      </c>
    </row>
    <row r="595" spans="1:11">
      <c r="A595" s="6" t="str">
        <f>HYPERLINK("https://www.analog.com/en/AD7851#details", "AD7851")</f>
        <v>AD7851</v>
      </c>
      <c r="B595">
        <v>1</v>
      </c>
      <c r="C595">
        <v>14</v>
      </c>
      <c r="D595">
        <v>333000</v>
      </c>
      <c r="E595">
        <v>79.5</v>
      </c>
      <c r="F595" t="s">
        <v>11</v>
      </c>
      <c r="G595" t="s">
        <v>18</v>
      </c>
      <c r="H595" t="s">
        <v>43</v>
      </c>
      <c r="I595" t="s">
        <v>20</v>
      </c>
      <c r="J595">
        <v>8.9300000000000004E-2</v>
      </c>
      <c r="K595" t="s">
        <v>609</v>
      </c>
    </row>
    <row r="596" spans="1:11">
      <c r="A596" s="6" t="str">
        <f>HYPERLINK("https://www.analog.com/en/AD7851A#details", "AD7851A")</f>
        <v>AD7851A</v>
      </c>
      <c r="B596">
        <v>1</v>
      </c>
      <c r="C596">
        <v>14</v>
      </c>
      <c r="D596">
        <v>333000</v>
      </c>
      <c r="E596">
        <v>79.5</v>
      </c>
      <c r="F596" t="s">
        <v>11</v>
      </c>
      <c r="G596" t="s">
        <v>18</v>
      </c>
      <c r="H596" t="s">
        <v>43</v>
      </c>
      <c r="I596" t="s">
        <v>20</v>
      </c>
      <c r="J596">
        <v>8.9300000000000004E-2</v>
      </c>
      <c r="K596" t="s">
        <v>609</v>
      </c>
    </row>
    <row r="597" spans="1:11">
      <c r="A597" s="6" t="str">
        <f>HYPERLINK("https://www.analog.com/en/AD7851K#details", "AD7851K")</f>
        <v>AD7851K</v>
      </c>
      <c r="B597">
        <v>1</v>
      </c>
      <c r="C597">
        <v>14</v>
      </c>
      <c r="D597">
        <v>285000</v>
      </c>
      <c r="E597">
        <v>79.5</v>
      </c>
      <c r="F597" t="s">
        <v>11</v>
      </c>
      <c r="G597" t="s">
        <v>18</v>
      </c>
      <c r="H597" t="s">
        <v>43</v>
      </c>
      <c r="I597" t="s">
        <v>20</v>
      </c>
      <c r="J597">
        <v>8.9300000000000004E-2</v>
      </c>
      <c r="K597" t="s">
        <v>609</v>
      </c>
    </row>
    <row r="598" spans="1:11">
      <c r="A598" s="6" t="str">
        <f>HYPERLINK("https://www.analog.com/en/AD7862#details", "AD7862")</f>
        <v>AD7862</v>
      </c>
      <c r="B598">
        <v>4</v>
      </c>
      <c r="C598">
        <v>12</v>
      </c>
      <c r="D598">
        <v>250000</v>
      </c>
      <c r="E598" t="s">
        <v>11</v>
      </c>
      <c r="F598">
        <v>0.4</v>
      </c>
      <c r="G598" t="s">
        <v>18</v>
      </c>
      <c r="H598" t="s">
        <v>76</v>
      </c>
      <c r="I598" t="s">
        <v>105</v>
      </c>
      <c r="J598">
        <v>7.4999999999999997E-2</v>
      </c>
      <c r="K598" t="s">
        <v>610</v>
      </c>
    </row>
    <row r="599" spans="1:11">
      <c r="A599" s="6" t="str">
        <f>HYPERLINK("https://www.analog.com/en/AD7895#details", "AD7895")</f>
        <v>AD7895</v>
      </c>
      <c r="B599">
        <v>1</v>
      </c>
      <c r="C599">
        <v>12</v>
      </c>
      <c r="D599">
        <v>192000</v>
      </c>
      <c r="E599" t="s">
        <v>11</v>
      </c>
      <c r="F599">
        <v>0.4</v>
      </c>
      <c r="G599" t="s">
        <v>18</v>
      </c>
      <c r="H599" t="s">
        <v>76</v>
      </c>
      <c r="I599" t="s">
        <v>20</v>
      </c>
      <c r="J599">
        <v>0.02</v>
      </c>
      <c r="K599" t="s">
        <v>611</v>
      </c>
    </row>
    <row r="600" spans="1:11">
      <c r="A600" s="6" t="str">
        <f>HYPERLINK("https://www.analog.com/en/AD9243#details", "AD9243")</f>
        <v>AD9243</v>
      </c>
      <c r="B600">
        <v>1</v>
      </c>
      <c r="C600">
        <v>14</v>
      </c>
      <c r="D600">
        <v>3000000</v>
      </c>
      <c r="E600">
        <v>80</v>
      </c>
      <c r="F600">
        <v>2.5</v>
      </c>
      <c r="G600" t="s">
        <v>319</v>
      </c>
      <c r="H600" t="s">
        <v>537</v>
      </c>
      <c r="I600" t="s">
        <v>105</v>
      </c>
      <c r="J600">
        <v>0.14499999999999999</v>
      </c>
      <c r="K600" t="s">
        <v>414</v>
      </c>
    </row>
    <row r="601" spans="1:11">
      <c r="A601" s="6" t="str">
        <f>HYPERLINK("https://www.analog.com/en/LTC1409#details", "LTC1409")</f>
        <v>LTC1409</v>
      </c>
      <c r="B601">
        <v>1</v>
      </c>
      <c r="C601">
        <v>12</v>
      </c>
      <c r="D601">
        <v>800000</v>
      </c>
      <c r="E601">
        <v>72.5</v>
      </c>
      <c r="F601">
        <v>0.3</v>
      </c>
      <c r="G601" t="s">
        <v>18</v>
      </c>
      <c r="H601" t="s">
        <v>536</v>
      </c>
      <c r="I601" t="s">
        <v>105</v>
      </c>
      <c r="J601">
        <v>0.08</v>
      </c>
      <c r="K601" t="s">
        <v>587</v>
      </c>
    </row>
    <row r="602" spans="1:11">
      <c r="A602" s="6" t="str">
        <f>HYPERLINK("https://www.analog.com/en/AD7854#details", "AD7854")</f>
        <v>AD7854</v>
      </c>
      <c r="B602">
        <v>1</v>
      </c>
      <c r="C602">
        <v>12</v>
      </c>
      <c r="D602">
        <v>200000</v>
      </c>
      <c r="E602">
        <v>72</v>
      </c>
      <c r="F602" t="s">
        <v>11</v>
      </c>
      <c r="G602" t="s">
        <v>18</v>
      </c>
      <c r="H602" t="s">
        <v>30</v>
      </c>
      <c r="I602" t="s">
        <v>105</v>
      </c>
      <c r="J602">
        <v>0.03</v>
      </c>
      <c r="K602" t="s">
        <v>594</v>
      </c>
    </row>
    <row r="603" spans="1:11">
      <c r="A603" s="6" t="str">
        <f>HYPERLINK("https://www.analog.com/en/AD7854-200#details", "AD7854-200")</f>
        <v>AD7854-200</v>
      </c>
      <c r="B603">
        <v>1</v>
      </c>
      <c r="C603">
        <v>12</v>
      </c>
      <c r="D603">
        <v>200000</v>
      </c>
      <c r="E603">
        <v>72</v>
      </c>
      <c r="F603" t="s">
        <v>11</v>
      </c>
      <c r="G603" t="s">
        <v>18</v>
      </c>
      <c r="H603" t="s">
        <v>537</v>
      </c>
      <c r="I603" t="s">
        <v>105</v>
      </c>
      <c r="J603">
        <v>0.03</v>
      </c>
      <c r="K603" t="s">
        <v>594</v>
      </c>
    </row>
    <row r="604" spans="1:11">
      <c r="A604" s="6" t="str">
        <f>HYPERLINK("https://www.analog.com/en/AD7854L-100#details", "AD7854L-100")</f>
        <v>AD7854L-100</v>
      </c>
      <c r="B604">
        <v>1</v>
      </c>
      <c r="C604">
        <v>12</v>
      </c>
      <c r="D604">
        <v>100000</v>
      </c>
      <c r="E604">
        <v>72</v>
      </c>
      <c r="F604" t="s">
        <v>11</v>
      </c>
      <c r="G604" t="s">
        <v>18</v>
      </c>
      <c r="H604" t="s">
        <v>537</v>
      </c>
      <c r="I604" t="s">
        <v>105</v>
      </c>
      <c r="J604">
        <v>0.01</v>
      </c>
      <c r="K604" t="s">
        <v>594</v>
      </c>
    </row>
    <row r="605" spans="1:11">
      <c r="A605" s="6" t="str">
        <f>HYPERLINK("https://www.analog.com/en/AD9221#details", "AD9221")</f>
        <v>AD9221</v>
      </c>
      <c r="B605">
        <v>1</v>
      </c>
      <c r="C605">
        <v>12</v>
      </c>
      <c r="D605">
        <v>1500000</v>
      </c>
      <c r="E605">
        <v>70.2</v>
      </c>
      <c r="F605">
        <v>0.4</v>
      </c>
      <c r="G605" t="s">
        <v>319</v>
      </c>
      <c r="H605" t="s">
        <v>537</v>
      </c>
      <c r="I605" t="s">
        <v>105</v>
      </c>
      <c r="J605">
        <v>7.0000000000000007E-2</v>
      </c>
      <c r="K605" t="s">
        <v>594</v>
      </c>
    </row>
    <row r="606" spans="1:11">
      <c r="A606" s="6" t="str">
        <f>HYPERLINK("https://www.analog.com/en/AD9223#details", "AD9223")</f>
        <v>AD9223</v>
      </c>
      <c r="B606">
        <v>1</v>
      </c>
      <c r="C606">
        <v>12</v>
      </c>
      <c r="D606">
        <v>3000000</v>
      </c>
      <c r="E606">
        <v>70</v>
      </c>
      <c r="F606">
        <v>0.5</v>
      </c>
      <c r="G606" t="s">
        <v>319</v>
      </c>
      <c r="H606" t="s">
        <v>537</v>
      </c>
      <c r="I606" t="s">
        <v>105</v>
      </c>
      <c r="J606">
        <v>0.13</v>
      </c>
      <c r="K606" t="s">
        <v>594</v>
      </c>
    </row>
    <row r="607" spans="1:11">
      <c r="A607" s="6" t="str">
        <f>HYPERLINK("https://www.analog.com/en/LTC1400#details", "LTC1400")</f>
        <v>LTC1400</v>
      </c>
      <c r="B607">
        <v>1</v>
      </c>
      <c r="C607">
        <v>12</v>
      </c>
      <c r="D607">
        <v>400000</v>
      </c>
      <c r="E607">
        <v>72</v>
      </c>
      <c r="F607">
        <v>1</v>
      </c>
      <c r="G607" t="s">
        <v>18</v>
      </c>
      <c r="H607" t="s">
        <v>76</v>
      </c>
      <c r="I607" t="s">
        <v>20</v>
      </c>
      <c r="J607">
        <v>7.4999999999999997E-2</v>
      </c>
      <c r="K607" t="s">
        <v>422</v>
      </c>
    </row>
    <row r="608" spans="1:11">
      <c r="A608" s="6" t="str">
        <f>HYPERLINK("https://www.analog.com/en/AD7721#details", "AD7721")</f>
        <v>AD7721</v>
      </c>
      <c r="B608">
        <v>1</v>
      </c>
      <c r="C608">
        <v>16</v>
      </c>
      <c r="D608">
        <v>468750</v>
      </c>
      <c r="E608" t="s">
        <v>11</v>
      </c>
      <c r="F608" t="s">
        <v>11</v>
      </c>
      <c r="G608" t="s">
        <v>39</v>
      </c>
      <c r="H608" t="s">
        <v>30</v>
      </c>
      <c r="I608" t="s">
        <v>538</v>
      </c>
      <c r="J608">
        <v>0.15</v>
      </c>
      <c r="K608" t="s">
        <v>416</v>
      </c>
    </row>
    <row r="609" spans="1:11">
      <c r="A609" s="6" t="str">
        <f>HYPERLINK("https://www.analog.com/en/AD7859-200#details", "AD7859-200")</f>
        <v>AD7859-200</v>
      </c>
      <c r="B609">
        <v>8</v>
      </c>
      <c r="C609">
        <v>12</v>
      </c>
      <c r="D609">
        <v>200000</v>
      </c>
      <c r="E609">
        <v>72</v>
      </c>
      <c r="F609" t="s">
        <v>11</v>
      </c>
      <c r="G609" t="s">
        <v>18</v>
      </c>
      <c r="H609" t="s">
        <v>76</v>
      </c>
      <c r="I609" t="s">
        <v>105</v>
      </c>
      <c r="J609">
        <v>0.03</v>
      </c>
      <c r="K609" t="s">
        <v>612</v>
      </c>
    </row>
    <row r="610" spans="1:11">
      <c r="A610" s="6" t="str">
        <f>HYPERLINK("https://www.analog.com/en/AD7859L-100#details", "AD7859L-100")</f>
        <v>AD7859L-100</v>
      </c>
      <c r="B610">
        <v>8</v>
      </c>
      <c r="C610">
        <v>12</v>
      </c>
      <c r="D610">
        <v>100000</v>
      </c>
      <c r="E610">
        <v>72</v>
      </c>
      <c r="F610" t="s">
        <v>11</v>
      </c>
      <c r="G610" t="s">
        <v>18</v>
      </c>
      <c r="H610" t="s">
        <v>76</v>
      </c>
      <c r="I610" t="s">
        <v>105</v>
      </c>
      <c r="J610">
        <v>0.01</v>
      </c>
      <c r="K610" t="s">
        <v>612</v>
      </c>
    </row>
    <row r="611" spans="1:11">
      <c r="A611" s="6" t="str">
        <f>HYPERLINK("https://www.analog.com/en/AD7861#details", "AD7861")</f>
        <v>AD7861</v>
      </c>
      <c r="B611">
        <v>7</v>
      </c>
      <c r="C611">
        <v>11</v>
      </c>
      <c r="D611">
        <v>28600</v>
      </c>
      <c r="E611" t="s">
        <v>11</v>
      </c>
      <c r="F611" t="s">
        <v>11</v>
      </c>
      <c r="G611" t="s">
        <v>18</v>
      </c>
      <c r="H611" t="s">
        <v>76</v>
      </c>
      <c r="I611" t="s">
        <v>105</v>
      </c>
      <c r="J611">
        <v>0.05</v>
      </c>
      <c r="K611" t="s">
        <v>470</v>
      </c>
    </row>
    <row r="612" spans="1:11">
      <c r="A612" s="6" t="str">
        <f>HYPERLINK("https://www.analog.com/en/AD7891#details", "AD7891")</f>
        <v>AD7891</v>
      </c>
      <c r="B612">
        <v>8</v>
      </c>
      <c r="C612">
        <v>12</v>
      </c>
      <c r="D612">
        <v>500000</v>
      </c>
      <c r="E612" t="s">
        <v>11</v>
      </c>
      <c r="F612" t="s">
        <v>11</v>
      </c>
      <c r="G612" t="s">
        <v>18</v>
      </c>
      <c r="H612" t="s">
        <v>76</v>
      </c>
      <c r="I612" t="s">
        <v>538</v>
      </c>
      <c r="J612">
        <v>0.1</v>
      </c>
      <c r="K612" t="s">
        <v>613</v>
      </c>
    </row>
    <row r="613" spans="1:11">
      <c r="A613" s="6" t="str">
        <f>HYPERLINK("https://www.analog.com/en/AD9220#details", "AD9220")</f>
        <v>AD9220</v>
      </c>
      <c r="B613">
        <v>1</v>
      </c>
      <c r="C613">
        <v>12</v>
      </c>
      <c r="D613">
        <v>10000000</v>
      </c>
      <c r="E613">
        <v>70.2</v>
      </c>
      <c r="F613">
        <v>0.5</v>
      </c>
      <c r="G613" t="s">
        <v>319</v>
      </c>
      <c r="H613" t="s">
        <v>537</v>
      </c>
      <c r="I613" t="s">
        <v>105</v>
      </c>
      <c r="J613">
        <v>0.31</v>
      </c>
      <c r="K613" t="s">
        <v>594</v>
      </c>
    </row>
    <row r="614" spans="1:11">
      <c r="A614" s="6" t="str">
        <f>HYPERLINK("https://www.analog.com/en/AD1672S#details", "AD1672S")</f>
        <v>AD1672S</v>
      </c>
      <c r="B614">
        <v>1</v>
      </c>
      <c r="C614">
        <v>12</v>
      </c>
      <c r="D614">
        <v>3000000</v>
      </c>
      <c r="E614" t="s">
        <v>11</v>
      </c>
      <c r="F614">
        <v>1</v>
      </c>
      <c r="G614" t="s">
        <v>319</v>
      </c>
      <c r="H614" t="s">
        <v>76</v>
      </c>
      <c r="I614" t="s">
        <v>105</v>
      </c>
      <c r="J614">
        <v>0.36299999999999999</v>
      </c>
      <c r="K614" t="s">
        <v>614</v>
      </c>
    </row>
    <row r="615" spans="1:11">
      <c r="A615" s="6" t="str">
        <f>HYPERLINK("https://www.analog.com/en/LTC1274#details", "LTC1274")</f>
        <v>LTC1274</v>
      </c>
      <c r="B615">
        <v>1</v>
      </c>
      <c r="C615">
        <v>12</v>
      </c>
      <c r="D615">
        <v>100000</v>
      </c>
      <c r="E615" t="s">
        <v>11</v>
      </c>
      <c r="F615">
        <v>1</v>
      </c>
      <c r="G615" t="s">
        <v>18</v>
      </c>
      <c r="H615" t="s">
        <v>76</v>
      </c>
      <c r="I615" t="s">
        <v>105</v>
      </c>
      <c r="J615">
        <v>0.01</v>
      </c>
      <c r="K615" t="s">
        <v>475</v>
      </c>
    </row>
    <row r="616" spans="1:11">
      <c r="A616" s="6" t="str">
        <f>HYPERLINK("https://www.analog.com/en/LTC1277#details", "LTC1277")</f>
        <v>LTC1277</v>
      </c>
      <c r="B616">
        <v>1</v>
      </c>
      <c r="C616">
        <v>12</v>
      </c>
      <c r="D616">
        <v>100000</v>
      </c>
      <c r="E616" t="s">
        <v>11</v>
      </c>
      <c r="F616">
        <v>1</v>
      </c>
      <c r="G616" t="s">
        <v>18</v>
      </c>
      <c r="H616" t="s">
        <v>543</v>
      </c>
      <c r="I616" t="s">
        <v>105</v>
      </c>
      <c r="J616">
        <v>0.01</v>
      </c>
      <c r="K616" t="s">
        <v>475</v>
      </c>
    </row>
    <row r="617" spans="1:11">
      <c r="A617" s="6" t="str">
        <f>HYPERLINK("https://www.analog.com/en/LTC1410#details", "LTC1410")</f>
        <v>LTC1410</v>
      </c>
      <c r="B617">
        <v>1</v>
      </c>
      <c r="C617">
        <v>12</v>
      </c>
      <c r="D617">
        <v>1250000</v>
      </c>
      <c r="E617">
        <v>71</v>
      </c>
      <c r="F617">
        <v>0.3</v>
      </c>
      <c r="G617" t="s">
        <v>18</v>
      </c>
      <c r="H617" t="s">
        <v>536</v>
      </c>
      <c r="I617" t="s">
        <v>105</v>
      </c>
      <c r="J617">
        <v>0.16</v>
      </c>
      <c r="K617" t="s">
        <v>608</v>
      </c>
    </row>
    <row r="618" spans="1:11">
      <c r="A618" s="6" t="str">
        <f>HYPERLINK("https://www.analog.com/en/AD7715#details", "AD7715")</f>
        <v>AD7715</v>
      </c>
      <c r="B618">
        <v>1</v>
      </c>
      <c r="C618">
        <v>16</v>
      </c>
      <c r="D618">
        <v>500</v>
      </c>
      <c r="E618" t="s">
        <v>11</v>
      </c>
      <c r="F618" t="s">
        <v>11</v>
      </c>
      <c r="G618" t="s">
        <v>39</v>
      </c>
      <c r="H618" t="s">
        <v>30</v>
      </c>
      <c r="I618" t="s">
        <v>20</v>
      </c>
      <c r="J618">
        <v>9.4999999999999998E-3</v>
      </c>
      <c r="K618" t="s">
        <v>601</v>
      </c>
    </row>
    <row r="619" spans="1:11">
      <c r="A619" s="6" t="str">
        <f>HYPERLINK("https://www.analog.com/en/AD7853A/B#details", "AD7853A/B")</f>
        <v>AD7853A/B</v>
      </c>
      <c r="B619">
        <v>1</v>
      </c>
      <c r="C619">
        <v>12</v>
      </c>
      <c r="D619">
        <v>200000</v>
      </c>
      <c r="E619">
        <v>72</v>
      </c>
      <c r="F619" t="s">
        <v>11</v>
      </c>
      <c r="G619" t="s">
        <v>18</v>
      </c>
      <c r="H619" t="s">
        <v>537</v>
      </c>
      <c r="I619" t="s">
        <v>20</v>
      </c>
      <c r="J619">
        <v>3.3000000000000002E-2</v>
      </c>
      <c r="K619" t="s">
        <v>615</v>
      </c>
    </row>
    <row r="620" spans="1:11">
      <c r="A620" s="6" t="str">
        <f>HYPERLINK("https://www.analog.com/en/AD7853L#details", "AD7853L")</f>
        <v>AD7853L</v>
      </c>
      <c r="B620">
        <v>1</v>
      </c>
      <c r="C620">
        <v>12</v>
      </c>
      <c r="D620">
        <v>100000</v>
      </c>
      <c r="E620">
        <v>72</v>
      </c>
      <c r="F620" t="s">
        <v>11</v>
      </c>
      <c r="G620" t="s">
        <v>18</v>
      </c>
      <c r="H620" t="s">
        <v>537</v>
      </c>
      <c r="I620" t="s">
        <v>20</v>
      </c>
      <c r="J620">
        <v>3.3000000000000002E-2</v>
      </c>
      <c r="K620" t="s">
        <v>615</v>
      </c>
    </row>
    <row r="621" spans="1:11">
      <c r="A621" s="6" t="str">
        <f>HYPERLINK("https://www.analog.com/en/AD7858-200#details", "AD7858-200")</f>
        <v>AD7858-200</v>
      </c>
      <c r="B621">
        <v>8</v>
      </c>
      <c r="C621">
        <v>12</v>
      </c>
      <c r="D621">
        <v>200000</v>
      </c>
      <c r="E621">
        <v>72</v>
      </c>
      <c r="F621" t="s">
        <v>11</v>
      </c>
      <c r="G621" t="s">
        <v>18</v>
      </c>
      <c r="H621" t="s">
        <v>76</v>
      </c>
      <c r="I621" t="s">
        <v>20</v>
      </c>
      <c r="J621">
        <v>3.3000000000000002E-2</v>
      </c>
      <c r="K621" t="s">
        <v>602</v>
      </c>
    </row>
    <row r="622" spans="1:11">
      <c r="A622" s="6" t="str">
        <f>HYPERLINK("https://www.analog.com/en/AD7858L-100#details", "AD7858L-100")</f>
        <v>AD7858L-100</v>
      </c>
      <c r="B622">
        <v>8</v>
      </c>
      <c r="C622">
        <v>12</v>
      </c>
      <c r="D622">
        <v>100000</v>
      </c>
      <c r="E622">
        <v>72</v>
      </c>
      <c r="F622" t="s">
        <v>11</v>
      </c>
      <c r="G622" t="s">
        <v>18</v>
      </c>
      <c r="H622" t="s">
        <v>76</v>
      </c>
      <c r="I622" t="s">
        <v>20</v>
      </c>
      <c r="J622">
        <v>1.0500000000000001E-2</v>
      </c>
      <c r="K622" t="s">
        <v>602</v>
      </c>
    </row>
    <row r="623" spans="1:11">
      <c r="A623" s="6" t="str">
        <f>HYPERLINK("https://www.analog.com/en/LTC1279#details", "LTC1279")</f>
        <v>LTC1279</v>
      </c>
      <c r="B623">
        <v>1</v>
      </c>
      <c r="C623">
        <v>12</v>
      </c>
      <c r="D623">
        <v>600000</v>
      </c>
      <c r="E623" t="s">
        <v>11</v>
      </c>
      <c r="F623">
        <v>1</v>
      </c>
      <c r="G623" t="s">
        <v>18</v>
      </c>
      <c r="H623" t="s">
        <v>76</v>
      </c>
      <c r="I623" t="s">
        <v>105</v>
      </c>
      <c r="J623">
        <v>0.06</v>
      </c>
      <c r="K623" t="s">
        <v>616</v>
      </c>
    </row>
    <row r="624" spans="1:11">
      <c r="A624" s="6" t="str">
        <f>HYPERLINK("https://www.analog.com/en/AD7714#details", "AD7714")</f>
        <v>AD7714</v>
      </c>
      <c r="B624">
        <v>5</v>
      </c>
      <c r="C624">
        <v>24</v>
      </c>
      <c r="D624">
        <v>1000</v>
      </c>
      <c r="E624" t="s">
        <v>11</v>
      </c>
      <c r="F624" t="s">
        <v>11</v>
      </c>
      <c r="G624" t="s">
        <v>39</v>
      </c>
      <c r="H624" t="s">
        <v>30</v>
      </c>
      <c r="I624" t="s">
        <v>20</v>
      </c>
      <c r="J624">
        <v>7.0000000000000001E-3</v>
      </c>
      <c r="K624" t="s">
        <v>617</v>
      </c>
    </row>
    <row r="625" spans="1:11">
      <c r="A625" s="6" t="str">
        <f>HYPERLINK("https://www.analog.com/en/AD7896#details", "AD7896")</f>
        <v>AD7896</v>
      </c>
      <c r="B625">
        <v>1</v>
      </c>
      <c r="C625">
        <v>12</v>
      </c>
      <c r="D625">
        <v>100000</v>
      </c>
      <c r="E625" t="s">
        <v>11</v>
      </c>
      <c r="F625" t="s">
        <v>11</v>
      </c>
      <c r="G625" t="s">
        <v>18</v>
      </c>
      <c r="H625" t="s">
        <v>76</v>
      </c>
      <c r="I625" t="s">
        <v>20</v>
      </c>
      <c r="J625">
        <v>1.0800000000000001E-2</v>
      </c>
      <c r="K625" t="s">
        <v>611</v>
      </c>
    </row>
    <row r="626" spans="1:11">
      <c r="A626" s="6" t="str">
        <f>HYPERLINK("https://www.analog.com/en/AD7716#details", "AD7716")</f>
        <v>AD7716</v>
      </c>
      <c r="B626">
        <v>4</v>
      </c>
      <c r="C626">
        <v>22</v>
      </c>
      <c r="D626">
        <v>2200</v>
      </c>
      <c r="E626" t="s">
        <v>11</v>
      </c>
      <c r="F626" t="s">
        <v>11</v>
      </c>
      <c r="G626" t="s">
        <v>39</v>
      </c>
      <c r="H626" t="s">
        <v>76</v>
      </c>
      <c r="I626" t="s">
        <v>20</v>
      </c>
      <c r="J626">
        <v>0.05</v>
      </c>
      <c r="K626" t="s">
        <v>612</v>
      </c>
    </row>
    <row r="627" spans="1:11">
      <c r="A627" s="6" t="str">
        <f>HYPERLINK("https://www.analog.com/en/AD7892-1-500#details", "AD7892-1-500")</f>
        <v>AD7892-1-500</v>
      </c>
      <c r="B627">
        <v>1</v>
      </c>
      <c r="C627">
        <v>12</v>
      </c>
      <c r="D627">
        <v>500000</v>
      </c>
      <c r="E627" t="s">
        <v>11</v>
      </c>
      <c r="F627" t="s">
        <v>11</v>
      </c>
      <c r="G627" t="s">
        <v>18</v>
      </c>
      <c r="H627" t="s">
        <v>76</v>
      </c>
      <c r="I627" t="s">
        <v>538</v>
      </c>
      <c r="J627">
        <v>0.09</v>
      </c>
      <c r="K627" t="s">
        <v>618</v>
      </c>
    </row>
    <row r="628" spans="1:11">
      <c r="A628" s="6" t="str">
        <f>HYPERLINK("https://www.analog.com/en/AD7892-2-500#details", "AD7892-2-500")</f>
        <v>AD7892-2-500</v>
      </c>
      <c r="B628">
        <v>1</v>
      </c>
      <c r="C628">
        <v>12</v>
      </c>
      <c r="D628">
        <v>500000</v>
      </c>
      <c r="E628" t="s">
        <v>11</v>
      </c>
      <c r="F628" t="s">
        <v>11</v>
      </c>
      <c r="G628" t="s">
        <v>18</v>
      </c>
      <c r="H628" t="s">
        <v>76</v>
      </c>
      <c r="I628" t="s">
        <v>538</v>
      </c>
      <c r="J628">
        <v>0.06</v>
      </c>
      <c r="K628" t="s">
        <v>618</v>
      </c>
    </row>
    <row r="629" spans="1:11">
      <c r="A629" s="6" t="str">
        <f>HYPERLINK("https://www.analog.com/en/AD7892-3-600#details", "AD7892-3-600")</f>
        <v>AD7892-3-600</v>
      </c>
      <c r="B629">
        <v>1</v>
      </c>
      <c r="C629">
        <v>12</v>
      </c>
      <c r="D629">
        <v>600000</v>
      </c>
      <c r="E629" t="s">
        <v>11</v>
      </c>
      <c r="F629" t="s">
        <v>11</v>
      </c>
      <c r="G629" t="s">
        <v>18</v>
      </c>
      <c r="H629" t="s">
        <v>76</v>
      </c>
      <c r="I629" t="s">
        <v>538</v>
      </c>
      <c r="J629">
        <v>0.09</v>
      </c>
      <c r="K629" t="s">
        <v>618</v>
      </c>
    </row>
    <row r="630" spans="1:11">
      <c r="A630" s="6" t="str">
        <f>HYPERLINK("https://www.analog.com/en/LTC1278-4#details", "LTC1278-4")</f>
        <v>LTC1278-4</v>
      </c>
      <c r="B630">
        <v>1</v>
      </c>
      <c r="C630">
        <v>12</v>
      </c>
      <c r="D630">
        <v>400000</v>
      </c>
      <c r="E630" t="s">
        <v>11</v>
      </c>
      <c r="F630">
        <v>1</v>
      </c>
      <c r="G630" t="s">
        <v>18</v>
      </c>
      <c r="H630" t="s">
        <v>76</v>
      </c>
      <c r="I630" t="s">
        <v>105</v>
      </c>
      <c r="J630">
        <v>7.4999999999999997E-2</v>
      </c>
      <c r="K630" t="s">
        <v>619</v>
      </c>
    </row>
    <row r="631" spans="1:11">
      <c r="A631" s="6" t="str">
        <f>HYPERLINK("https://www.analog.com/en/LTC1278-5#details", "LTC1278-5")</f>
        <v>LTC1278-5</v>
      </c>
      <c r="B631">
        <v>1</v>
      </c>
      <c r="C631">
        <v>12</v>
      </c>
      <c r="D631">
        <v>500000</v>
      </c>
      <c r="E631">
        <v>70</v>
      </c>
      <c r="F631">
        <v>1</v>
      </c>
      <c r="G631" t="s">
        <v>18</v>
      </c>
      <c r="H631" t="s">
        <v>76</v>
      </c>
      <c r="I631" t="s">
        <v>105</v>
      </c>
      <c r="J631">
        <v>7.4999999999999997E-2</v>
      </c>
      <c r="K631" t="s">
        <v>619</v>
      </c>
    </row>
    <row r="632" spans="1:11">
      <c r="A632" s="6" t="str">
        <f>HYPERLINK("https://www.analog.com/en/LTC1285#details", "LTC1285")</f>
        <v>LTC1285</v>
      </c>
      <c r="B632">
        <v>1</v>
      </c>
      <c r="C632">
        <v>12</v>
      </c>
      <c r="D632">
        <v>7500</v>
      </c>
      <c r="E632" t="s">
        <v>11</v>
      </c>
      <c r="F632">
        <v>0.75</v>
      </c>
      <c r="G632" t="s">
        <v>18</v>
      </c>
      <c r="H632" t="s">
        <v>543</v>
      </c>
      <c r="I632" t="s">
        <v>20</v>
      </c>
      <c r="J632">
        <v>4.8000000000000001E-4</v>
      </c>
      <c r="K632" t="s">
        <v>585</v>
      </c>
    </row>
    <row r="633" spans="1:11">
      <c r="A633" s="6" t="str">
        <f>HYPERLINK("https://www.analog.com/en/LTC1288#details", "LTC1288")</f>
        <v>LTC1288</v>
      </c>
      <c r="B633">
        <v>2</v>
      </c>
      <c r="C633">
        <v>12</v>
      </c>
      <c r="D633">
        <v>6600</v>
      </c>
      <c r="E633" t="s">
        <v>11</v>
      </c>
      <c r="F633">
        <v>0.75</v>
      </c>
      <c r="G633" t="s">
        <v>18</v>
      </c>
      <c r="H633" t="s">
        <v>543</v>
      </c>
      <c r="I633" t="s">
        <v>20</v>
      </c>
      <c r="J633">
        <v>6.3000000000000003E-4</v>
      </c>
      <c r="K633" t="s">
        <v>585</v>
      </c>
    </row>
    <row r="634" spans="1:11">
      <c r="A634" s="6" t="str">
        <f>HYPERLINK("https://www.analog.com/en/LTC1298#details", "LTC1298")</f>
        <v>LTC1298</v>
      </c>
      <c r="B634">
        <v>2</v>
      </c>
      <c r="C634">
        <v>12</v>
      </c>
      <c r="D634">
        <v>11100</v>
      </c>
      <c r="E634">
        <v>68</v>
      </c>
      <c r="F634">
        <v>0.75</v>
      </c>
      <c r="G634" t="s">
        <v>18</v>
      </c>
      <c r="H634" t="s">
        <v>543</v>
      </c>
      <c r="I634" t="s">
        <v>20</v>
      </c>
      <c r="J634">
        <v>1.8E-3</v>
      </c>
      <c r="K634" t="s">
        <v>585</v>
      </c>
    </row>
    <row r="635" spans="1:11">
      <c r="A635" s="6" t="str">
        <f>HYPERLINK("https://www.analog.com/en/LTC1198-1#details", "LTC1198-1")</f>
        <v>LTC1198-1</v>
      </c>
      <c r="B635">
        <v>2</v>
      </c>
      <c r="C635">
        <v>8</v>
      </c>
      <c r="D635">
        <v>750000</v>
      </c>
      <c r="E635" t="s">
        <v>11</v>
      </c>
      <c r="F635">
        <v>0.5</v>
      </c>
      <c r="G635" t="s">
        <v>18</v>
      </c>
      <c r="H635" t="s">
        <v>543</v>
      </c>
      <c r="I635" t="s">
        <v>20</v>
      </c>
      <c r="J635">
        <v>0.05</v>
      </c>
      <c r="K635" t="s">
        <v>422</v>
      </c>
    </row>
    <row r="636" spans="1:11">
      <c r="A636" s="6" t="str">
        <f>HYPERLINK("https://www.analog.com/en/LTC1198-2#details", "LTC1198-2")</f>
        <v>LTC1198-2</v>
      </c>
      <c r="B636">
        <v>2</v>
      </c>
      <c r="C636">
        <v>8</v>
      </c>
      <c r="D636">
        <v>600000</v>
      </c>
      <c r="E636" t="s">
        <v>11</v>
      </c>
      <c r="F636">
        <v>0.5</v>
      </c>
      <c r="G636" t="s">
        <v>18</v>
      </c>
      <c r="H636" t="s">
        <v>543</v>
      </c>
      <c r="I636" t="s">
        <v>20</v>
      </c>
      <c r="J636">
        <v>0.05</v>
      </c>
      <c r="K636" t="s">
        <v>422</v>
      </c>
    </row>
    <row r="637" spans="1:11">
      <c r="A637" s="6" t="str">
        <f>HYPERLINK("https://www.analog.com/en/AD7890#details", "AD7890")</f>
        <v>AD7890</v>
      </c>
      <c r="B637">
        <v>8</v>
      </c>
      <c r="C637">
        <v>12</v>
      </c>
      <c r="D637">
        <v>117000</v>
      </c>
      <c r="E637" t="s">
        <v>11</v>
      </c>
      <c r="F637" t="s">
        <v>11</v>
      </c>
      <c r="G637" t="s">
        <v>18</v>
      </c>
      <c r="H637" t="s">
        <v>76</v>
      </c>
      <c r="I637" t="s">
        <v>20</v>
      </c>
      <c r="J637">
        <v>0.05</v>
      </c>
      <c r="K637" t="s">
        <v>620</v>
      </c>
    </row>
    <row r="638" spans="1:11">
      <c r="A638" s="6" t="str">
        <f>HYPERLINK("https://www.analog.com/en/AD7893#details", "AD7893")</f>
        <v>AD7893</v>
      </c>
      <c r="B638">
        <v>1</v>
      </c>
      <c r="C638">
        <v>12</v>
      </c>
      <c r="D638">
        <v>117000</v>
      </c>
      <c r="E638" t="s">
        <v>11</v>
      </c>
      <c r="F638" t="s">
        <v>11</v>
      </c>
      <c r="G638" t="s">
        <v>18</v>
      </c>
      <c r="H638" t="s">
        <v>76</v>
      </c>
      <c r="I638" t="s">
        <v>20</v>
      </c>
      <c r="J638">
        <v>4.4999999999999998E-2</v>
      </c>
      <c r="K638" t="s">
        <v>621</v>
      </c>
    </row>
    <row r="639" spans="1:11">
      <c r="A639" s="6" t="str">
        <f>HYPERLINK("https://www.analog.com/en/LTC1196-1#details", "LTC1196-1")</f>
        <v>LTC1196-1</v>
      </c>
      <c r="B639">
        <v>1</v>
      </c>
      <c r="C639">
        <v>8</v>
      </c>
      <c r="D639">
        <v>1000000</v>
      </c>
      <c r="E639" t="s">
        <v>11</v>
      </c>
      <c r="F639">
        <v>0.5</v>
      </c>
      <c r="G639" t="s">
        <v>18</v>
      </c>
      <c r="H639" t="s">
        <v>543</v>
      </c>
      <c r="I639" t="s">
        <v>20</v>
      </c>
      <c r="J639">
        <v>0.05</v>
      </c>
      <c r="K639" t="s">
        <v>422</v>
      </c>
    </row>
    <row r="640" spans="1:11">
      <c r="A640" s="6" t="str">
        <f>HYPERLINK("https://www.analog.com/en/LTC1196-2#details", "LTC1196-2")</f>
        <v>LTC1196-2</v>
      </c>
      <c r="B640">
        <v>1</v>
      </c>
      <c r="C640">
        <v>8</v>
      </c>
      <c r="D640">
        <v>800000</v>
      </c>
      <c r="E640" t="s">
        <v>11</v>
      </c>
      <c r="F640">
        <v>0.5</v>
      </c>
      <c r="G640" t="s">
        <v>18</v>
      </c>
      <c r="H640" t="s">
        <v>543</v>
      </c>
      <c r="I640" t="s">
        <v>20</v>
      </c>
      <c r="J640">
        <v>0.05</v>
      </c>
      <c r="K640" t="s">
        <v>422</v>
      </c>
    </row>
    <row r="641" spans="1:11">
      <c r="A641" s="6" t="str">
        <f>HYPERLINK("https://www.analog.com/en/LTC1276#details", "LTC1276")</f>
        <v>LTC1276</v>
      </c>
      <c r="B641">
        <v>1</v>
      </c>
      <c r="C641">
        <v>12</v>
      </c>
      <c r="D641">
        <v>300000</v>
      </c>
      <c r="E641" t="s">
        <v>11</v>
      </c>
      <c r="F641">
        <v>0.5</v>
      </c>
      <c r="G641" t="s">
        <v>18</v>
      </c>
      <c r="H641" t="s">
        <v>76</v>
      </c>
      <c r="I641" t="s">
        <v>105</v>
      </c>
      <c r="J641">
        <v>7.4999999999999997E-2</v>
      </c>
      <c r="K641" t="s">
        <v>619</v>
      </c>
    </row>
    <row r="642" spans="1:11">
      <c r="A642" s="6" t="str">
        <f>HYPERLINK("https://www.analog.com/en/LTC1282#details", "LTC1282")</f>
        <v>LTC1282</v>
      </c>
      <c r="B642">
        <v>1</v>
      </c>
      <c r="C642">
        <v>12</v>
      </c>
      <c r="D642">
        <v>140000</v>
      </c>
      <c r="E642" t="s">
        <v>11</v>
      </c>
      <c r="F642">
        <v>0.5</v>
      </c>
      <c r="G642" t="s">
        <v>18</v>
      </c>
      <c r="H642" t="s">
        <v>76</v>
      </c>
      <c r="I642" t="s">
        <v>105</v>
      </c>
      <c r="J642">
        <v>1.2E-2</v>
      </c>
      <c r="K642" t="s">
        <v>619</v>
      </c>
    </row>
    <row r="643" spans="1:11">
      <c r="A643" s="6" t="str">
        <f>HYPERLINK("https://www.analog.com/en/LTC1098#details", "LTC1098")</f>
        <v>LTC1098</v>
      </c>
      <c r="B643">
        <v>2</v>
      </c>
      <c r="C643">
        <v>8</v>
      </c>
      <c r="D643">
        <v>33000</v>
      </c>
      <c r="E643" t="s">
        <v>11</v>
      </c>
      <c r="F643">
        <v>0.5</v>
      </c>
      <c r="G643" t="s">
        <v>18</v>
      </c>
      <c r="H643" t="s">
        <v>543</v>
      </c>
      <c r="I643" t="s">
        <v>20</v>
      </c>
      <c r="J643">
        <v>7.7999999999999999E-4</v>
      </c>
      <c r="K643" t="s">
        <v>585</v>
      </c>
    </row>
    <row r="644" spans="1:11">
      <c r="A644" s="6" t="str">
        <f>HYPERLINK("https://www.analog.com/en/LTC1098A#details", "LTC1098A")</f>
        <v>LTC1098A</v>
      </c>
      <c r="B644">
        <v>2</v>
      </c>
      <c r="C644">
        <v>8</v>
      </c>
      <c r="D644">
        <v>33000</v>
      </c>
      <c r="E644" t="s">
        <v>11</v>
      </c>
      <c r="F644">
        <v>0.5</v>
      </c>
      <c r="G644" t="s">
        <v>18</v>
      </c>
      <c r="H644" t="s">
        <v>543</v>
      </c>
      <c r="I644" t="s">
        <v>20</v>
      </c>
      <c r="J644">
        <v>7.7999999999999999E-4</v>
      </c>
      <c r="K644" t="s">
        <v>585</v>
      </c>
    </row>
    <row r="645" spans="1:11">
      <c r="A645" s="6" t="str">
        <f>HYPERLINK("https://www.analog.com/en/LTC1098L#details", "LTC1098L")</f>
        <v>LTC1098L</v>
      </c>
      <c r="B645">
        <v>2</v>
      </c>
      <c r="C645">
        <v>8</v>
      </c>
      <c r="D645">
        <v>16500</v>
      </c>
      <c r="E645" t="s">
        <v>11</v>
      </c>
      <c r="F645">
        <v>0.5</v>
      </c>
      <c r="G645" t="s">
        <v>18</v>
      </c>
      <c r="H645" t="s">
        <v>543</v>
      </c>
      <c r="I645" t="s">
        <v>20</v>
      </c>
      <c r="J645">
        <v>4.6999999999999999E-4</v>
      </c>
      <c r="K645" t="s">
        <v>585</v>
      </c>
    </row>
    <row r="646" spans="1:11">
      <c r="A646" s="6" t="str">
        <f>HYPERLINK("https://www.analog.com/en/LTC1297#details", "LTC1297")</f>
        <v>LTC1297</v>
      </c>
      <c r="B646">
        <v>1</v>
      </c>
      <c r="C646">
        <v>12</v>
      </c>
      <c r="D646">
        <v>50000</v>
      </c>
      <c r="E646" t="s">
        <v>11</v>
      </c>
      <c r="F646">
        <v>0.5</v>
      </c>
      <c r="G646" t="s">
        <v>18</v>
      </c>
      <c r="H646" t="s">
        <v>543</v>
      </c>
      <c r="I646" t="s">
        <v>20</v>
      </c>
      <c r="J646">
        <v>0.03</v>
      </c>
      <c r="K646" t="s">
        <v>497</v>
      </c>
    </row>
    <row r="647" spans="1:11">
      <c r="A647" s="6" t="str">
        <f>HYPERLINK("https://www.analog.com/en/LTC1283#details", "LTC1283")</f>
        <v>LTC1283</v>
      </c>
      <c r="B647">
        <v>8</v>
      </c>
      <c r="C647">
        <v>10</v>
      </c>
      <c r="D647">
        <v>15000</v>
      </c>
      <c r="E647" t="s">
        <v>11</v>
      </c>
      <c r="F647">
        <v>0.5</v>
      </c>
      <c r="G647" t="s">
        <v>18</v>
      </c>
      <c r="H647" t="s">
        <v>543</v>
      </c>
      <c r="I647" t="s">
        <v>20</v>
      </c>
      <c r="J647">
        <v>1.15E-3</v>
      </c>
      <c r="K647" t="s">
        <v>500</v>
      </c>
    </row>
    <row r="648" spans="1:11">
      <c r="A648" s="6" t="str">
        <f>HYPERLINK("https://www.analog.com/en/LTC1287#details", "LTC1287")</f>
        <v>LTC1287</v>
      </c>
      <c r="B648">
        <v>1</v>
      </c>
      <c r="C648">
        <v>12</v>
      </c>
      <c r="D648">
        <v>30000</v>
      </c>
      <c r="E648" t="s">
        <v>11</v>
      </c>
      <c r="F648">
        <v>0.5</v>
      </c>
      <c r="G648" t="s">
        <v>18</v>
      </c>
      <c r="H648" t="s">
        <v>543</v>
      </c>
      <c r="I648" t="s">
        <v>20</v>
      </c>
      <c r="J648">
        <v>4.4999999999999997E-3</v>
      </c>
      <c r="K648" t="s">
        <v>497</v>
      </c>
    </row>
    <row r="649" spans="1:11">
      <c r="A649" s="6" t="str">
        <f>HYPERLINK("https://www.analog.com/en/LTC1289#details", "LTC1289")</f>
        <v>LTC1289</v>
      </c>
      <c r="B649">
        <v>8</v>
      </c>
      <c r="C649">
        <v>12</v>
      </c>
      <c r="D649">
        <v>25000</v>
      </c>
      <c r="E649" t="s">
        <v>11</v>
      </c>
      <c r="F649">
        <v>0.5</v>
      </c>
      <c r="G649" t="s">
        <v>18</v>
      </c>
      <c r="H649" t="s">
        <v>543</v>
      </c>
      <c r="I649" t="s">
        <v>20</v>
      </c>
      <c r="J649">
        <v>4.4999999999999997E-3</v>
      </c>
      <c r="K649" t="s">
        <v>586</v>
      </c>
    </row>
    <row r="650" spans="1:11">
      <c r="A650" s="6" t="str">
        <f>HYPERLINK("https://www.analog.com/en/LTC1291#details", "LTC1291")</f>
        <v>LTC1291</v>
      </c>
      <c r="B650">
        <v>2</v>
      </c>
      <c r="C650">
        <v>12</v>
      </c>
      <c r="D650">
        <v>54000</v>
      </c>
      <c r="E650" t="s">
        <v>11</v>
      </c>
      <c r="F650">
        <v>0.5</v>
      </c>
      <c r="G650" t="s">
        <v>18</v>
      </c>
      <c r="H650" t="s">
        <v>543</v>
      </c>
      <c r="I650" t="s">
        <v>20</v>
      </c>
      <c r="J650">
        <v>0.03</v>
      </c>
      <c r="K650" t="s">
        <v>497</v>
      </c>
    </row>
    <row r="651" spans="1:11">
      <c r="A651" s="6" t="str">
        <f>HYPERLINK("https://www.analog.com/en/AD7710#details", "AD7710")</f>
        <v>AD7710</v>
      </c>
      <c r="B651">
        <v>2</v>
      </c>
      <c r="C651">
        <v>24</v>
      </c>
      <c r="D651">
        <v>1028</v>
      </c>
      <c r="E651" t="s">
        <v>11</v>
      </c>
      <c r="F651" t="s">
        <v>11</v>
      </c>
      <c r="G651" t="s">
        <v>39</v>
      </c>
      <c r="H651" t="s">
        <v>30</v>
      </c>
      <c r="I651" t="s">
        <v>20</v>
      </c>
      <c r="J651">
        <v>5.2999999999999999E-2</v>
      </c>
      <c r="K651" t="s">
        <v>620</v>
      </c>
    </row>
    <row r="652" spans="1:11">
      <c r="A652" s="6" t="str">
        <f>HYPERLINK("https://www.analog.com/en/AD7711#details", "AD7711")</f>
        <v>AD7711</v>
      </c>
      <c r="B652">
        <v>2</v>
      </c>
      <c r="C652">
        <v>24</v>
      </c>
      <c r="D652">
        <v>1028</v>
      </c>
      <c r="E652" t="s">
        <v>11</v>
      </c>
      <c r="F652" t="s">
        <v>11</v>
      </c>
      <c r="G652" t="s">
        <v>39</v>
      </c>
      <c r="H652" t="s">
        <v>537</v>
      </c>
      <c r="I652" t="s">
        <v>20</v>
      </c>
      <c r="J652">
        <v>5.2999999999999999E-2</v>
      </c>
      <c r="K652" t="s">
        <v>620</v>
      </c>
    </row>
    <row r="653" spans="1:11">
      <c r="A653" s="6" t="str">
        <f>HYPERLINK("https://www.analog.com/en/AD7712#details", "AD7712")</f>
        <v>AD7712</v>
      </c>
      <c r="B653">
        <v>2</v>
      </c>
      <c r="C653">
        <v>24</v>
      </c>
      <c r="D653">
        <v>1028</v>
      </c>
      <c r="E653" t="s">
        <v>11</v>
      </c>
      <c r="F653" t="s">
        <v>11</v>
      </c>
      <c r="G653" t="s">
        <v>39</v>
      </c>
      <c r="H653" t="s">
        <v>537</v>
      </c>
      <c r="I653" t="s">
        <v>20</v>
      </c>
      <c r="J653">
        <v>5.2999999999999999E-2</v>
      </c>
      <c r="K653" t="s">
        <v>622</v>
      </c>
    </row>
    <row r="654" spans="1:11">
      <c r="A654" s="6" t="str">
        <f>HYPERLINK("https://www.analog.com/en/AD7713#details", "AD7713")</f>
        <v>AD7713</v>
      </c>
      <c r="B654">
        <v>3</v>
      </c>
      <c r="C654">
        <v>24</v>
      </c>
      <c r="D654">
        <v>205</v>
      </c>
      <c r="E654" t="s">
        <v>11</v>
      </c>
      <c r="F654" t="s">
        <v>11</v>
      </c>
      <c r="G654" t="s">
        <v>39</v>
      </c>
      <c r="H654" t="s">
        <v>537</v>
      </c>
      <c r="I654" t="s">
        <v>20</v>
      </c>
      <c r="J654">
        <v>5.4999999999999997E-3</v>
      </c>
      <c r="K654" t="s">
        <v>622</v>
      </c>
    </row>
    <row r="655" spans="1:11">
      <c r="A655" s="6" t="str">
        <f>HYPERLINK("https://www.analog.com/en/LTC1096#details", "LTC1096")</f>
        <v>LTC1096</v>
      </c>
      <c r="B655">
        <v>1</v>
      </c>
      <c r="C655">
        <v>8</v>
      </c>
      <c r="D655">
        <v>33000</v>
      </c>
      <c r="E655" t="s">
        <v>11</v>
      </c>
      <c r="F655">
        <v>0.5</v>
      </c>
      <c r="G655" t="s">
        <v>18</v>
      </c>
      <c r="H655" t="s">
        <v>543</v>
      </c>
      <c r="I655" t="s">
        <v>20</v>
      </c>
      <c r="J655">
        <v>5.9999999999999995E-4</v>
      </c>
      <c r="K655" t="s">
        <v>585</v>
      </c>
    </row>
    <row r="656" spans="1:11">
      <c r="A656" s="6" t="str">
        <f>HYPERLINK("https://www.analog.com/en/LTC1096A#details", "LTC1096A")</f>
        <v>LTC1096A</v>
      </c>
      <c r="B656">
        <v>1</v>
      </c>
      <c r="C656">
        <v>8</v>
      </c>
      <c r="D656">
        <v>33000</v>
      </c>
      <c r="E656" t="s">
        <v>11</v>
      </c>
      <c r="F656">
        <v>0.5</v>
      </c>
      <c r="G656" t="s">
        <v>18</v>
      </c>
      <c r="H656" t="s">
        <v>543</v>
      </c>
      <c r="I656" t="s">
        <v>20</v>
      </c>
      <c r="J656">
        <v>5.9999999999999995E-4</v>
      </c>
      <c r="K656" t="s">
        <v>585</v>
      </c>
    </row>
    <row r="657" spans="1:11">
      <c r="A657" s="6" t="str">
        <f>HYPERLINK("https://www.analog.com/en/LTC1096L#details", "LTC1096L")</f>
        <v>LTC1096L</v>
      </c>
      <c r="B657">
        <v>1</v>
      </c>
      <c r="C657">
        <v>8</v>
      </c>
      <c r="D657">
        <v>16500</v>
      </c>
      <c r="E657" t="s">
        <v>11</v>
      </c>
      <c r="F657">
        <v>0.5</v>
      </c>
      <c r="G657" t="s">
        <v>18</v>
      </c>
      <c r="H657" t="s">
        <v>543</v>
      </c>
      <c r="I657" t="s">
        <v>20</v>
      </c>
      <c r="J657">
        <v>3.6000000000000002E-4</v>
      </c>
      <c r="K657" t="s">
        <v>585</v>
      </c>
    </row>
    <row r="658" spans="1:11">
      <c r="A658" s="6" t="str">
        <f>HYPERLINK("https://www.analog.com/en/LTC1293#details", "LTC1293")</f>
        <v>LTC1293</v>
      </c>
      <c r="B658">
        <v>6</v>
      </c>
      <c r="C658">
        <v>12</v>
      </c>
      <c r="D658">
        <v>46500</v>
      </c>
      <c r="E658" t="s">
        <v>11</v>
      </c>
      <c r="F658">
        <v>0.5</v>
      </c>
      <c r="G658" t="s">
        <v>18</v>
      </c>
      <c r="H658" t="s">
        <v>543</v>
      </c>
      <c r="I658" t="s">
        <v>20</v>
      </c>
      <c r="J658">
        <v>0.03</v>
      </c>
      <c r="K658" t="s">
        <v>623</v>
      </c>
    </row>
    <row r="659" spans="1:11">
      <c r="A659" s="6" t="str">
        <f>HYPERLINK("https://www.analog.com/en/LTC1294#details", "LTC1294")</f>
        <v>LTC1294</v>
      </c>
      <c r="B659">
        <v>8</v>
      </c>
      <c r="C659">
        <v>12</v>
      </c>
      <c r="D659">
        <v>46000</v>
      </c>
      <c r="E659" t="s">
        <v>11</v>
      </c>
      <c r="F659">
        <v>0.5</v>
      </c>
      <c r="G659" t="s">
        <v>18</v>
      </c>
      <c r="H659" t="s">
        <v>543</v>
      </c>
      <c r="I659" t="s">
        <v>20</v>
      </c>
      <c r="J659">
        <v>0.03</v>
      </c>
      <c r="K659" t="s">
        <v>586</v>
      </c>
    </row>
    <row r="660" spans="1:11">
      <c r="A660" s="6" t="str">
        <f>HYPERLINK("https://www.analog.com/en/LTC1296#details", "LTC1296")</f>
        <v>LTC1296</v>
      </c>
      <c r="B660">
        <v>8</v>
      </c>
      <c r="C660">
        <v>12</v>
      </c>
      <c r="D660">
        <v>46000</v>
      </c>
      <c r="E660" t="s">
        <v>11</v>
      </c>
      <c r="F660">
        <v>0.5</v>
      </c>
      <c r="G660" t="s">
        <v>18</v>
      </c>
      <c r="H660" t="s">
        <v>543</v>
      </c>
      <c r="I660" t="s">
        <v>20</v>
      </c>
      <c r="J660">
        <v>0.03</v>
      </c>
      <c r="K660" t="s">
        <v>586</v>
      </c>
    </row>
    <row r="661" spans="1:11">
      <c r="A661" s="6" t="str">
        <f>HYPERLINK("https://www.analog.com/en/AD1671#details", "AD1671")</f>
        <v>AD1671</v>
      </c>
      <c r="B661">
        <v>1</v>
      </c>
      <c r="C661">
        <v>12</v>
      </c>
      <c r="D661">
        <v>1250000</v>
      </c>
      <c r="E661" t="s">
        <v>11</v>
      </c>
      <c r="F661">
        <v>0.7</v>
      </c>
      <c r="G661" t="s">
        <v>319</v>
      </c>
      <c r="H661" t="s">
        <v>76</v>
      </c>
      <c r="I661" t="s">
        <v>105</v>
      </c>
      <c r="J661">
        <v>0.75</v>
      </c>
      <c r="K661" t="s">
        <v>624</v>
      </c>
    </row>
    <row r="662" spans="1:11">
      <c r="A662" s="6" t="str">
        <f>HYPERLINK("https://www.analog.com/en/AD1671S#details", "AD1671S")</f>
        <v>AD1671S</v>
      </c>
      <c r="B662">
        <v>1</v>
      </c>
      <c r="C662">
        <v>12</v>
      </c>
      <c r="D662">
        <v>1250000</v>
      </c>
      <c r="E662" t="s">
        <v>11</v>
      </c>
      <c r="F662">
        <v>0.7</v>
      </c>
      <c r="G662" t="s">
        <v>319</v>
      </c>
      <c r="H662" t="s">
        <v>76</v>
      </c>
      <c r="I662" t="s">
        <v>105</v>
      </c>
      <c r="J662">
        <v>0.75</v>
      </c>
      <c r="K662" t="s">
        <v>625</v>
      </c>
    </row>
    <row r="663" spans="1:11">
      <c r="A663" s="6" t="str">
        <f>HYPERLINK("https://www.analog.com/en/LTC1273#details", "LTC1273")</f>
        <v>LTC1273</v>
      </c>
      <c r="B663">
        <v>1</v>
      </c>
      <c r="C663">
        <v>12</v>
      </c>
      <c r="D663">
        <v>300000</v>
      </c>
      <c r="E663" t="s">
        <v>11</v>
      </c>
      <c r="F663">
        <v>0.5</v>
      </c>
      <c r="G663" t="s">
        <v>18</v>
      </c>
      <c r="H663" t="s">
        <v>76</v>
      </c>
      <c r="I663" t="s">
        <v>105</v>
      </c>
      <c r="J663">
        <v>7.4999999999999997E-2</v>
      </c>
      <c r="K663" t="s">
        <v>619</v>
      </c>
    </row>
    <row r="664" spans="1:11">
      <c r="A664" s="6" t="str">
        <f>HYPERLINK("https://www.analog.com/en/LTC1275#details", "LTC1275")</f>
        <v>LTC1275</v>
      </c>
      <c r="B664">
        <v>1</v>
      </c>
      <c r="C664">
        <v>12</v>
      </c>
      <c r="D664">
        <v>300000</v>
      </c>
      <c r="E664" t="s">
        <v>11</v>
      </c>
      <c r="F664">
        <v>0.5</v>
      </c>
      <c r="G664" t="s">
        <v>18</v>
      </c>
      <c r="H664" t="s">
        <v>76</v>
      </c>
      <c r="I664" t="s">
        <v>105</v>
      </c>
      <c r="J664">
        <v>7.4999999999999997E-2</v>
      </c>
      <c r="K664" t="s">
        <v>619</v>
      </c>
    </row>
    <row r="665" spans="1:11">
      <c r="A665" s="6" t="str">
        <f>HYPERLINK("https://www.analog.com/en/LTC1272-3#details", "LTC1272-3")</f>
        <v>LTC1272-3</v>
      </c>
      <c r="B665">
        <v>1</v>
      </c>
      <c r="C665">
        <v>12</v>
      </c>
      <c r="D665">
        <v>250000</v>
      </c>
      <c r="E665" t="s">
        <v>11</v>
      </c>
      <c r="F665">
        <v>0.5</v>
      </c>
      <c r="G665" t="s">
        <v>18</v>
      </c>
      <c r="H665" t="s">
        <v>76</v>
      </c>
      <c r="I665" t="s">
        <v>105</v>
      </c>
      <c r="J665">
        <v>7.4999999999999997E-2</v>
      </c>
      <c r="K665" t="s">
        <v>619</v>
      </c>
    </row>
    <row r="666" spans="1:11">
      <c r="A666" s="6" t="str">
        <f>HYPERLINK("https://www.analog.com/en/LTC1272-8#details", "LTC1272-8")</f>
        <v>LTC1272-8</v>
      </c>
      <c r="B666">
        <v>1</v>
      </c>
      <c r="C666">
        <v>12</v>
      </c>
      <c r="D666">
        <v>110000</v>
      </c>
      <c r="E666" t="s">
        <v>11</v>
      </c>
      <c r="F666">
        <v>0.5</v>
      </c>
      <c r="G666" t="s">
        <v>18</v>
      </c>
      <c r="H666" t="s">
        <v>76</v>
      </c>
      <c r="I666" t="s">
        <v>105</v>
      </c>
      <c r="J666">
        <v>7.4999999999999997E-2</v>
      </c>
      <c r="K666" t="s">
        <v>619</v>
      </c>
    </row>
    <row r="667" spans="1:11">
      <c r="A667" s="6" t="str">
        <f>HYPERLINK("https://www.analog.com/en/LTC1292#details", "LTC1292")</f>
        <v>LTC1292</v>
      </c>
      <c r="B667">
        <v>1</v>
      </c>
      <c r="C667">
        <v>12</v>
      </c>
      <c r="D667">
        <v>60000</v>
      </c>
      <c r="E667" t="s">
        <v>11</v>
      </c>
      <c r="F667">
        <v>0.5</v>
      </c>
      <c r="G667" t="s">
        <v>18</v>
      </c>
      <c r="H667" t="s">
        <v>543</v>
      </c>
      <c r="I667" t="s">
        <v>20</v>
      </c>
      <c r="J667">
        <v>0.03</v>
      </c>
      <c r="K667" t="s">
        <v>497</v>
      </c>
    </row>
    <row r="668" spans="1:11">
      <c r="A668" s="6" t="str">
        <f>HYPERLINK("https://www.analog.com/en/AD1674#details", "AD1674")</f>
        <v>AD1674</v>
      </c>
      <c r="B668">
        <v>1</v>
      </c>
      <c r="C668">
        <v>12</v>
      </c>
      <c r="D668">
        <v>100000</v>
      </c>
      <c r="E668" t="s">
        <v>11</v>
      </c>
      <c r="F668" t="s">
        <v>11</v>
      </c>
      <c r="G668" t="s">
        <v>18</v>
      </c>
      <c r="H668" t="s">
        <v>76</v>
      </c>
      <c r="I668" t="s">
        <v>105</v>
      </c>
      <c r="J668">
        <v>0.57499999999999996</v>
      </c>
      <c r="K668" t="s">
        <v>626</v>
      </c>
    </row>
    <row r="669" spans="1:11">
      <c r="A669" s="6" t="str">
        <f>HYPERLINK("https://www.analog.com/en/AD7703#details", "AD7703")</f>
        <v>AD7703</v>
      </c>
      <c r="B669">
        <v>1</v>
      </c>
      <c r="C669">
        <v>20</v>
      </c>
      <c r="D669">
        <v>4000</v>
      </c>
      <c r="E669" t="s">
        <v>11</v>
      </c>
      <c r="F669" t="s">
        <v>11</v>
      </c>
      <c r="G669" t="s">
        <v>39</v>
      </c>
      <c r="H669" t="s">
        <v>76</v>
      </c>
      <c r="I669" t="s">
        <v>20</v>
      </c>
      <c r="J669">
        <v>3.6999999999999998E-2</v>
      </c>
      <c r="K669" t="s">
        <v>627</v>
      </c>
    </row>
    <row r="670" spans="1:11">
      <c r="A670" s="6" t="str">
        <f>HYPERLINK("https://www.analog.com/en/AD7701#details", "AD7701")</f>
        <v>AD7701</v>
      </c>
      <c r="B670">
        <v>1</v>
      </c>
      <c r="C670">
        <v>16</v>
      </c>
      <c r="D670">
        <v>4000</v>
      </c>
      <c r="E670" t="s">
        <v>11</v>
      </c>
      <c r="F670" t="s">
        <v>11</v>
      </c>
      <c r="G670" t="s">
        <v>39</v>
      </c>
      <c r="H670" t="s">
        <v>76</v>
      </c>
      <c r="I670" t="s">
        <v>20</v>
      </c>
      <c r="J670">
        <v>3.6999999999999998E-2</v>
      </c>
      <c r="K670" t="s">
        <v>628</v>
      </c>
    </row>
    <row r="671" spans="1:11">
      <c r="A671" s="6" t="str">
        <f>HYPERLINK("https://www.analog.com/en/AD7880#details", "AD7880")</f>
        <v>AD7880</v>
      </c>
      <c r="B671">
        <v>1</v>
      </c>
      <c r="C671">
        <v>12</v>
      </c>
      <c r="D671">
        <v>66000</v>
      </c>
      <c r="E671" t="s">
        <v>11</v>
      </c>
      <c r="F671" t="s">
        <v>11</v>
      </c>
      <c r="G671" t="s">
        <v>18</v>
      </c>
      <c r="H671" t="s">
        <v>76</v>
      </c>
      <c r="I671" t="s">
        <v>105</v>
      </c>
      <c r="J671">
        <v>3.7499999999999999E-2</v>
      </c>
      <c r="K671" t="s">
        <v>622</v>
      </c>
    </row>
    <row r="672" spans="1:11">
      <c r="A672" s="6" t="str">
        <f>HYPERLINK("https://www.analog.com/en/AD7874#details", "AD7874")</f>
        <v>AD7874</v>
      </c>
      <c r="B672">
        <v>4</v>
      </c>
      <c r="C672">
        <v>12</v>
      </c>
      <c r="D672">
        <v>116000</v>
      </c>
      <c r="E672" t="s">
        <v>11</v>
      </c>
      <c r="F672" t="s">
        <v>11</v>
      </c>
      <c r="G672" t="s">
        <v>18</v>
      </c>
      <c r="H672" t="s">
        <v>76</v>
      </c>
      <c r="I672" t="s">
        <v>105</v>
      </c>
      <c r="J672">
        <v>0.15</v>
      </c>
      <c r="K672" t="s">
        <v>629</v>
      </c>
    </row>
    <row r="673" spans="1:11">
      <c r="A673" s="6" t="str">
        <f>HYPERLINK("https://www.analog.com/en/LTC1093#details", "LTC1093")</f>
        <v>LTC1093</v>
      </c>
      <c r="B673">
        <v>6</v>
      </c>
      <c r="C673">
        <v>10</v>
      </c>
      <c r="D673">
        <v>26000</v>
      </c>
      <c r="E673" t="s">
        <v>11</v>
      </c>
      <c r="F673">
        <v>0.5</v>
      </c>
      <c r="G673" t="s">
        <v>18</v>
      </c>
      <c r="H673" t="s">
        <v>543</v>
      </c>
      <c r="I673" t="s">
        <v>20</v>
      </c>
      <c r="J673">
        <v>5.0000000000000001E-3</v>
      </c>
      <c r="K673" t="s">
        <v>630</v>
      </c>
    </row>
    <row r="674" spans="1:11">
      <c r="A674" s="6" t="str">
        <f>HYPERLINK("https://www.analog.com/en/LTC1094#details", "LTC1094")</f>
        <v>LTC1094</v>
      </c>
      <c r="B674">
        <v>8</v>
      </c>
      <c r="C674">
        <v>10</v>
      </c>
      <c r="D674">
        <v>26000</v>
      </c>
      <c r="E674" t="s">
        <v>11</v>
      </c>
      <c r="F674">
        <v>0.5</v>
      </c>
      <c r="G674" t="s">
        <v>18</v>
      </c>
      <c r="H674" t="s">
        <v>543</v>
      </c>
      <c r="I674" t="s">
        <v>20</v>
      </c>
      <c r="J674">
        <v>5.0000000000000001E-3</v>
      </c>
      <c r="K674" t="s">
        <v>500</v>
      </c>
    </row>
    <row r="675" spans="1:11">
      <c r="A675" s="6" t="str">
        <f>HYPERLINK("https://www.analog.com/en/LTC1099#details", "LTC1099")</f>
        <v>LTC1099</v>
      </c>
      <c r="B675">
        <v>1</v>
      </c>
      <c r="C675">
        <v>8</v>
      </c>
      <c r="D675">
        <v>400000</v>
      </c>
      <c r="E675" t="s">
        <v>11</v>
      </c>
      <c r="F675">
        <v>0.5</v>
      </c>
      <c r="G675" t="s">
        <v>18</v>
      </c>
      <c r="H675" t="s">
        <v>76</v>
      </c>
      <c r="I675" t="s">
        <v>105</v>
      </c>
      <c r="J675">
        <v>5.5E-2</v>
      </c>
      <c r="K675" t="s">
        <v>586</v>
      </c>
    </row>
    <row r="676" spans="1:11">
      <c r="A676" s="6" t="str">
        <f>HYPERLINK("https://www.analog.com/en/LTC1092#details", "LTC1092")</f>
        <v>LTC1092</v>
      </c>
      <c r="B676">
        <v>1</v>
      </c>
      <c r="C676">
        <v>10</v>
      </c>
      <c r="D676">
        <v>38000</v>
      </c>
      <c r="E676" t="s">
        <v>11</v>
      </c>
      <c r="F676">
        <v>0.5</v>
      </c>
      <c r="G676" t="s">
        <v>18</v>
      </c>
      <c r="H676" t="s">
        <v>543</v>
      </c>
      <c r="I676" t="s">
        <v>20</v>
      </c>
      <c r="J676">
        <v>5.0000000000000001E-3</v>
      </c>
      <c r="K676" t="s">
        <v>497</v>
      </c>
    </row>
    <row r="677" spans="1:11">
      <c r="A677" s="6" t="str">
        <f>HYPERLINK("https://www.analog.com/en/LTC1090#details", "LTC1090")</f>
        <v>LTC1090</v>
      </c>
      <c r="B677">
        <v>8</v>
      </c>
      <c r="C677">
        <v>10</v>
      </c>
      <c r="D677">
        <v>30000</v>
      </c>
      <c r="E677" t="s">
        <v>11</v>
      </c>
      <c r="F677">
        <v>0.5</v>
      </c>
      <c r="G677" t="s">
        <v>18</v>
      </c>
      <c r="H677" t="s">
        <v>543</v>
      </c>
      <c r="I677" t="s">
        <v>20</v>
      </c>
      <c r="J677">
        <v>5.0000000000000001E-3</v>
      </c>
      <c r="K677" t="s">
        <v>586</v>
      </c>
    </row>
    <row r="678" spans="1:11">
      <c r="A678" s="6" t="str">
        <f>HYPERLINK("https://www.analog.com/en/LTC1091#details", "LTC1091")</f>
        <v>LTC1091</v>
      </c>
      <c r="B678">
        <v>2</v>
      </c>
      <c r="C678">
        <v>10</v>
      </c>
      <c r="D678">
        <v>31000</v>
      </c>
      <c r="E678" t="s">
        <v>11</v>
      </c>
      <c r="F678">
        <v>0.5</v>
      </c>
      <c r="G678" t="s">
        <v>18</v>
      </c>
      <c r="H678" t="s">
        <v>543</v>
      </c>
      <c r="I678" t="s">
        <v>20</v>
      </c>
      <c r="J678">
        <v>7.4999999999999997E-3</v>
      </c>
      <c r="K678" t="s">
        <v>497</v>
      </c>
    </row>
    <row r="679" spans="1:11">
      <c r="A679" s="6" t="str">
        <f>HYPERLINK("https://www.analog.com/en/AD670S#details", "AD670S")</f>
        <v>AD670S</v>
      </c>
      <c r="B679">
        <v>1</v>
      </c>
      <c r="C679">
        <v>8</v>
      </c>
      <c r="D679">
        <v>100000</v>
      </c>
      <c r="E679" t="s">
        <v>11</v>
      </c>
      <c r="F679" t="s">
        <v>11</v>
      </c>
      <c r="G679" t="s">
        <v>18</v>
      </c>
      <c r="H679" t="s">
        <v>537</v>
      </c>
      <c r="I679" t="s">
        <v>105</v>
      </c>
      <c r="J679">
        <v>0.15</v>
      </c>
      <c r="K679" t="s">
        <v>631</v>
      </c>
    </row>
    <row r="680" spans="1:11">
      <c r="A680" s="6" t="str">
        <f>HYPERLINK("https://www.analog.com/en/AD574S#details", "AD574S")</f>
        <v>AD574S</v>
      </c>
      <c r="B680">
        <v>1</v>
      </c>
      <c r="C680">
        <v>12</v>
      </c>
      <c r="D680">
        <v>28600</v>
      </c>
      <c r="E680" t="s">
        <v>11</v>
      </c>
      <c r="F680" t="s">
        <v>11</v>
      </c>
      <c r="G680" t="s">
        <v>18</v>
      </c>
      <c r="H680" t="s">
        <v>76</v>
      </c>
      <c r="I680" t="s">
        <v>105</v>
      </c>
      <c r="J680">
        <v>0.72499999999999998</v>
      </c>
      <c r="K680" t="s">
        <v>632</v>
      </c>
    </row>
    <row r="681" spans="1:11">
      <c r="A681" s="6" t="str">
        <f>HYPERLINK("https://www.analog.com/en/AD571S#details", "AD571S")</f>
        <v>AD571S</v>
      </c>
      <c r="B681">
        <v>1</v>
      </c>
      <c r="C681">
        <v>10</v>
      </c>
      <c r="D681">
        <v>25000</v>
      </c>
      <c r="E681" t="s">
        <v>11</v>
      </c>
      <c r="F681" t="s">
        <v>11</v>
      </c>
      <c r="G681" t="s">
        <v>18</v>
      </c>
      <c r="H681" t="s">
        <v>76</v>
      </c>
      <c r="I681" t="s">
        <v>105</v>
      </c>
      <c r="J681">
        <v>0.27500000000000002</v>
      </c>
      <c r="K681" t="s">
        <v>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 Display</vt:lpstr>
      <vt:lpstr>Raw Data 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Miller</dc:creator>
  <cp:lastModifiedBy>12146</cp:lastModifiedBy>
  <dcterms:created xsi:type="dcterms:W3CDTF">2022-01-27T22:59:25Z</dcterms:created>
  <dcterms:modified xsi:type="dcterms:W3CDTF">2022-01-27T22:59:25Z</dcterms:modified>
</cp:coreProperties>
</file>